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!!!Берислав ОТГ!!!\доходи\"/>
    </mc:Choice>
  </mc:AlternateContent>
  <bookViews>
    <workbookView xWindow="0" yWindow="0" windowWidth="19200" windowHeight="11040"/>
  </bookViews>
  <sheets>
    <sheet name="Загальний фонд" sheetId="1" r:id="rId1"/>
    <sheet name="Спеціальний фонд" sheetId="2" r:id="rId2"/>
  </sheets>
  <definedNames>
    <definedName name="_xlnm.Print_Titles" localSheetId="0">'Загальний фонд'!$3:$3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C21" i="2" l="1"/>
  <c r="D49" i="1"/>
  <c r="C26" i="1" l="1"/>
  <c r="D26" i="1"/>
  <c r="E14" i="1"/>
  <c r="E15" i="1"/>
  <c r="E16" i="1"/>
  <c r="D13" i="1"/>
  <c r="C13" i="1"/>
  <c r="C6" i="1"/>
  <c r="D6" i="1"/>
  <c r="D21" i="2" l="1"/>
  <c r="E20" i="2"/>
  <c r="E13" i="2"/>
  <c r="D17" i="1"/>
  <c r="C17" i="1"/>
  <c r="C5" i="1" s="1"/>
  <c r="C30" i="1"/>
  <c r="D30" i="1"/>
  <c r="E19" i="1"/>
  <c r="E11" i="1"/>
  <c r="E19" i="2" l="1"/>
  <c r="E18" i="2"/>
  <c r="E17" i="2"/>
  <c r="E15" i="2"/>
  <c r="E14" i="2"/>
  <c r="E29" i="1"/>
  <c r="D9" i="2"/>
  <c r="D5" i="2"/>
  <c r="C5" i="2"/>
  <c r="E10" i="2"/>
  <c r="C9" i="2"/>
  <c r="D7" i="2"/>
  <c r="C7" i="2"/>
  <c r="E35" i="1"/>
  <c r="E36" i="1"/>
  <c r="E7" i="1"/>
  <c r="E8" i="1"/>
  <c r="E9" i="1"/>
  <c r="E10" i="1"/>
  <c r="E12" i="1"/>
  <c r="E13" i="1"/>
  <c r="D24" i="1"/>
  <c r="D33" i="1"/>
  <c r="D11" i="2" l="1"/>
  <c r="C11" i="2"/>
  <c r="E9" i="2"/>
  <c r="C24" i="1"/>
  <c r="E30" i="1"/>
  <c r="D5" i="1"/>
  <c r="E6" i="1"/>
  <c r="E17" i="1"/>
  <c r="E21" i="2"/>
  <c r="C32" i="1" l="1"/>
  <c r="D32" i="1"/>
  <c r="D38" i="1"/>
  <c r="E40" i="1"/>
  <c r="E41" i="1"/>
  <c r="E42" i="1"/>
  <c r="E43" i="1"/>
  <c r="E44" i="1"/>
  <c r="E45" i="1"/>
  <c r="E46" i="1"/>
  <c r="E47" i="1"/>
  <c r="E48" i="1"/>
  <c r="E5" i="2" l="1"/>
  <c r="E11" i="2"/>
  <c r="E37" i="1"/>
  <c r="E31" i="1" l="1"/>
  <c r="E28" i="1"/>
  <c r="E27" i="1"/>
  <c r="E23" i="1"/>
  <c r="E21" i="1"/>
  <c r="E20" i="1"/>
  <c r="E6" i="2"/>
  <c r="E8" i="2" l="1"/>
  <c r="E22" i="1"/>
  <c r="E26" i="1"/>
  <c r="E18" i="1"/>
  <c r="E7" i="2" l="1"/>
  <c r="E24" i="1"/>
  <c r="E5" i="1"/>
  <c r="E32" i="1" l="1"/>
  <c r="C49" i="1" l="1"/>
  <c r="E34" i="1" l="1"/>
  <c r="C33" i="1"/>
  <c r="C38" i="1" s="1"/>
  <c r="E33" i="1" l="1"/>
  <c r="E49" i="1"/>
  <c r="E38" i="1" l="1"/>
</calcChain>
</file>

<file path=xl/sharedStrings.xml><?xml version="1.0" encoding="utf-8"?>
<sst xmlns="http://schemas.openxmlformats.org/spreadsheetml/2006/main" count="91" uniqueCount="72">
  <si>
    <t>Код</t>
  </si>
  <si>
    <t>Показник</t>
  </si>
  <si>
    <t>Виконання (%)</t>
  </si>
  <si>
    <t>ДОХОДИ ЗАГАЛЬНОГО ФОНДУ</t>
  </si>
  <si>
    <t>Всього видатків</t>
  </si>
  <si>
    <t>Податкові надходження  </t>
  </si>
  <si>
    <t>Податок та збір на доходи фізичних осіб</t>
  </si>
  <si>
    <t>Неподаткові надходження </t>
  </si>
  <si>
    <t>Доходи від власності та підприємницької діяльності </t>
  </si>
  <si>
    <t>Плата за надання адміністративних послуг</t>
  </si>
  <si>
    <t xml:space="preserve">Адміністративні збори та платежі, доходи від некомерційної господарської діяльності </t>
  </si>
  <si>
    <t>Надходження від орендної плати за користування цілісним майновим комплексом та іншим державним майном</t>
  </si>
  <si>
    <t>Інші неподаткові надходження  </t>
  </si>
  <si>
    <t>Інші надходження  </t>
  </si>
  <si>
    <t>Всього доходів</t>
  </si>
  <si>
    <t>Офіційні трансферти</t>
  </si>
  <si>
    <t>Субвенції з місцевих бюджетів іншим місцевим бюджетам</t>
  </si>
  <si>
    <t>ВИДАТКИ ЗАГАЛЬНОГО ФОНДУ</t>
  </si>
  <si>
    <t>0100</t>
  </si>
  <si>
    <t>Державне управління</t>
  </si>
  <si>
    <t>Освіта</t>
  </si>
  <si>
    <t>Охорона здоров’я</t>
  </si>
  <si>
    <t>Соціальний захист та соціальне забезпечення</t>
  </si>
  <si>
    <t>Культура i мистецтво</t>
  </si>
  <si>
    <t>Фiзична культура i спорт</t>
  </si>
  <si>
    <t>Житлово-комунальне господарство</t>
  </si>
  <si>
    <t>Економічна діяльність</t>
  </si>
  <si>
    <t>Інша діяльність</t>
  </si>
  <si>
    <t>Разом доходів без  трансфертів</t>
  </si>
  <si>
    <t>ДОХОДИ СПЕЦІАЛЬНОГО ФОНДУ</t>
  </si>
  <si>
    <t>ВИДАТКИ СПЕЦІАЛЬНОГО  ФОНДУ</t>
  </si>
  <si>
    <t>Екологічний податок</t>
  </si>
  <si>
    <t>Доходи від операцій з капіталом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</si>
  <si>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</si>
  <si>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</si>
  <si>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</si>
  <si>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</si>
  <si>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</si>
  <si>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Податок на майно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</si>
  <si>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</si>
  <si>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</si>
  <si>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</si>
  <si>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</si>
  <si>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Місцеві податки та збори, що сплачуються (перераховуються) згідно з Податковим кодексом України</t>
  </si>
  <si>
    <t>Рентна плата за користування надрами для видобування інших корисних копалин загальнодержавного значення</t>
  </si>
  <si>
    <t>Туристичний збір, сплачений фізичними особами </t>
  </si>
  <si>
    <t>Державне мито  </t>
  </si>
  <si>
    <t>Податок на прибуток підприємств та фінансових установ комунальної власності </t>
  </si>
  <si>
    <t>Базова дотація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</si>
  <si>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</si>
  <si>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Освітня субвенція з державного бюджету місцевим бюджетам </t>
  </si>
  <si>
    <t>План на            2021 рік (тис.грн)</t>
  </si>
  <si>
    <t>Власні надходження бюджетних установ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</si>
  <si>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</si>
  <si>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1000</t>
  </si>
  <si>
    <t>3000</t>
  </si>
  <si>
    <t>5000</t>
  </si>
  <si>
    <t>7000</t>
  </si>
  <si>
    <t>8000</t>
  </si>
  <si>
    <t>Інформація</t>
  </si>
  <si>
    <t>б.100</t>
  </si>
  <si>
    <t>Начальник фінансового управління</t>
  </si>
  <si>
    <t>І.Г.Литвинова</t>
  </si>
  <si>
    <t>Міжбюджетні трансферти</t>
  </si>
  <si>
    <t xml:space="preserve"> про виконання бюджету  Бериславської міської територіальної громади                    станом на 01 квітня 2021 року
</t>
  </si>
  <si>
    <t>План на  січень-березень 2021 року (тис.грн)</t>
  </si>
  <si>
    <t>Виконано за  січень- березень    2021 року (тис.грн)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</si>
  <si>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</si>
  <si>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</si>
  <si>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</si>
  <si>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Виконано за   січень-березень     2021 року (тис.грн)</t>
  </si>
  <si>
    <t>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</si>
</sst>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164" fontId="7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10" fillId="0" borderId="0" xfId="0" applyFont="1" applyFill="1"/>
    <xf numFmtId="0" fontId="8" fillId="0" borderId="0" xfId="0" applyFont="1" applyFill="1"/>
    <xf numFmtId="164" fontId="8" fillId="0" borderId="0" xfId="0" applyNumberFormat="1" applyFont="1" applyFill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1" fillId="0" borderId="1" xfId="1" applyFont="1" applyBorder="1"/>
    <xf numFmtId="0" fontId="11" fillId="0" borderId="1" xfId="1" applyFont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/>
    </xf>
    <xf numFmtId="164" fontId="11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right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164" fontId="11" fillId="0" borderId="1" xfId="1" applyNumberFormat="1" applyFont="1" applyBorder="1" applyAlignment="1">
      <alignment horizontal="left" vertical="center" wrapText="1"/>
    </xf>
    <xf numFmtId="0" fontId="11" fillId="0" borderId="0" xfId="0" applyFont="1" applyFill="1"/>
    <xf numFmtId="164" fontId="11" fillId="0" borderId="0" xfId="0" applyNumberFormat="1" applyFont="1" applyFill="1"/>
    <xf numFmtId="166" fontId="11" fillId="0" borderId="1" xfId="2" applyNumberFormat="1" applyFont="1" applyBorder="1" applyAlignment="1">
      <alignment horizontal="center" vertical="center" wrapText="1"/>
    </xf>
    <xf numFmtId="164" fontId="11" fillId="0" borderId="3" xfId="1" applyNumberFormat="1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zoomScaleNormal="100" zoomScaleSheetLayoutView="100" workbookViewId="0">
      <pane xSplit="2" ySplit="4" topLeftCell="C29" activePane="bottomRight" state="frozen"/>
      <selection activeCell="B50" sqref="B50"/>
      <selection pane="topRight" activeCell="B50" sqref="B50"/>
      <selection pane="bottomLeft" activeCell="B50" sqref="B50"/>
      <selection pane="bottomRight" activeCell="G23" sqref="G23"/>
    </sheetView>
  </sheetViews>
  <sheetFormatPr defaultColWidth="9.109375" defaultRowHeight="14.4" x14ac:dyDescent="0.3"/>
  <cols>
    <col min="1" max="1" width="13.33203125" style="1" customWidth="1"/>
    <col min="2" max="2" width="56.33203125" style="1" customWidth="1"/>
    <col min="3" max="3" width="17.6640625" style="1" customWidth="1"/>
    <col min="4" max="4" width="17" style="1" customWidth="1"/>
    <col min="5" max="5" width="17.44140625" style="1" customWidth="1"/>
    <col min="6" max="6" width="9.109375" style="1"/>
    <col min="7" max="7" width="16.88671875" style="1" bestFit="1" customWidth="1"/>
    <col min="8" max="8" width="12.109375" style="1" bestFit="1" customWidth="1"/>
    <col min="9" max="16384" width="9.109375" style="1"/>
  </cols>
  <sheetData>
    <row r="1" spans="1:5" ht="45.6" customHeight="1" x14ac:dyDescent="0.4">
      <c r="A1" s="34" t="s">
        <v>59</v>
      </c>
      <c r="B1" s="34"/>
      <c r="C1" s="34"/>
      <c r="D1" s="34"/>
      <c r="E1" s="34"/>
    </row>
    <row r="2" spans="1:5" ht="120" customHeight="1" x14ac:dyDescent="0.4">
      <c r="A2" s="42" t="s">
        <v>64</v>
      </c>
      <c r="B2" s="42"/>
      <c r="C2" s="42"/>
      <c r="D2" s="42"/>
      <c r="E2" s="42"/>
    </row>
    <row r="3" spans="1:5" ht="55.2" x14ac:dyDescent="0.3">
      <c r="A3" s="2" t="s">
        <v>0</v>
      </c>
      <c r="B3" s="2" t="s">
        <v>1</v>
      </c>
      <c r="C3" s="2" t="s">
        <v>65</v>
      </c>
      <c r="D3" s="2" t="s">
        <v>66</v>
      </c>
      <c r="E3" s="2" t="s">
        <v>2</v>
      </c>
    </row>
    <row r="4" spans="1:5" s="3" customFormat="1" ht="17.399999999999999" x14ac:dyDescent="0.3">
      <c r="A4" s="35" t="s">
        <v>3</v>
      </c>
      <c r="B4" s="35"/>
      <c r="C4" s="35"/>
      <c r="D4" s="35"/>
      <c r="E4" s="35"/>
    </row>
    <row r="5" spans="1:5" s="3" customFormat="1" ht="17.399999999999999" x14ac:dyDescent="0.3">
      <c r="A5" s="9">
        <v>10000000</v>
      </c>
      <c r="B5" s="10" t="s">
        <v>5</v>
      </c>
      <c r="C5" s="11">
        <f>C6+C12+C13+C17+C11</f>
        <v>16936.100000000002</v>
      </c>
      <c r="D5" s="11">
        <f>D6+D12+D13+D17+D11</f>
        <v>17734.160260000001</v>
      </c>
      <c r="E5" s="11">
        <f>D5/C5*100</f>
        <v>104.71218438719656</v>
      </c>
    </row>
    <row r="6" spans="1:5" s="3" customFormat="1" ht="18" x14ac:dyDescent="0.35">
      <c r="A6" s="13">
        <v>11010000</v>
      </c>
      <c r="B6" s="14" t="s">
        <v>6</v>
      </c>
      <c r="C6" s="19">
        <f>SUM(C7:C10)</f>
        <v>11283.1</v>
      </c>
      <c r="D6" s="19">
        <f>SUM(D7:D10)</f>
        <v>12029.3074</v>
      </c>
      <c r="E6" s="15">
        <f t="shared" ref="E6:E17" si="0">D6/C6*100</f>
        <v>106.61349629091295</v>
      </c>
    </row>
    <row r="7" spans="1:5" s="3" customFormat="1" ht="54" x14ac:dyDescent="0.35">
      <c r="A7" s="13">
        <v>11010100</v>
      </c>
      <c r="B7" s="14" t="s">
        <v>33</v>
      </c>
      <c r="C7" s="19">
        <v>9856.1</v>
      </c>
      <c r="D7" s="19">
        <v>10566.98381</v>
      </c>
      <c r="E7" s="15">
        <f t="shared" si="0"/>
        <v>107.21262781424701</v>
      </c>
    </row>
    <row r="8" spans="1:5" s="3" customFormat="1" ht="90" x14ac:dyDescent="0.35">
      <c r="A8" s="13">
        <v>11010200</v>
      </c>
      <c r="B8" s="14" t="s">
        <v>34</v>
      </c>
      <c r="C8" s="19">
        <v>630</v>
      </c>
      <c r="D8" s="19">
        <v>643.72158999999999</v>
      </c>
      <c r="E8" s="15">
        <f t="shared" si="0"/>
        <v>102.17803015873015</v>
      </c>
    </row>
    <row r="9" spans="1:5" s="3" customFormat="1" ht="54" x14ac:dyDescent="0.35">
      <c r="A9" s="13">
        <v>11010400</v>
      </c>
      <c r="B9" s="14" t="s">
        <v>35</v>
      </c>
      <c r="C9" s="19">
        <v>654</v>
      </c>
      <c r="D9" s="19">
        <v>702.78685999999993</v>
      </c>
      <c r="E9" s="15">
        <f t="shared" si="0"/>
        <v>107.45976452599389</v>
      </c>
    </row>
    <row r="10" spans="1:5" s="3" customFormat="1" ht="54" x14ac:dyDescent="0.35">
      <c r="A10" s="13">
        <v>11010500</v>
      </c>
      <c r="B10" s="14" t="s">
        <v>36</v>
      </c>
      <c r="C10" s="19">
        <v>143</v>
      </c>
      <c r="D10" s="19">
        <v>115.81514</v>
      </c>
      <c r="E10" s="15">
        <f t="shared" si="0"/>
        <v>80.989608391608385</v>
      </c>
    </row>
    <row r="11" spans="1:5" s="3" customFormat="1" ht="36" x14ac:dyDescent="0.35">
      <c r="A11" s="13">
        <v>11020200</v>
      </c>
      <c r="B11" s="14" t="s">
        <v>47</v>
      </c>
      <c r="C11" s="19">
        <v>6.5</v>
      </c>
      <c r="D11" s="19">
        <v>7.3609999999999998</v>
      </c>
      <c r="E11" s="15">
        <f t="shared" si="0"/>
        <v>113.24615384615385</v>
      </c>
    </row>
    <row r="12" spans="1:5" s="3" customFormat="1" ht="54" x14ac:dyDescent="0.35">
      <c r="A12" s="13">
        <v>13030100</v>
      </c>
      <c r="B12" s="14" t="s">
        <v>44</v>
      </c>
      <c r="C12" s="19">
        <v>2.6</v>
      </c>
      <c r="D12" s="19">
        <v>2.6009199999999999</v>
      </c>
      <c r="E12" s="15">
        <f t="shared" si="0"/>
        <v>100.03538461538461</v>
      </c>
    </row>
    <row r="13" spans="1:5" s="3" customFormat="1" ht="18" x14ac:dyDescent="0.35">
      <c r="A13" s="13">
        <v>14000000</v>
      </c>
      <c r="B13" s="14" t="s">
        <v>37</v>
      </c>
      <c r="C13" s="19">
        <f>SUM(C14:C16)</f>
        <v>1221.7</v>
      </c>
      <c r="D13" s="19">
        <f>SUM(D14:D16)</f>
        <v>1241.6389100000001</v>
      </c>
      <c r="E13" s="15">
        <f t="shared" si="0"/>
        <v>101.63206269951708</v>
      </c>
    </row>
    <row r="14" spans="1:5" s="3" customFormat="1" ht="36" x14ac:dyDescent="0.35">
      <c r="A14" s="13">
        <v>14020000</v>
      </c>
      <c r="B14" s="14" t="s">
        <v>67</v>
      </c>
      <c r="C14" s="19">
        <v>200</v>
      </c>
      <c r="D14" s="19">
        <v>200.78125</v>
      </c>
      <c r="E14" s="15">
        <f t="shared" si="0"/>
        <v>100.390625</v>
      </c>
    </row>
    <row r="15" spans="1:5" s="3" customFormat="1" ht="54" x14ac:dyDescent="0.35">
      <c r="A15" s="13">
        <v>14030000</v>
      </c>
      <c r="B15" s="14" t="s">
        <v>68</v>
      </c>
      <c r="C15" s="19">
        <v>670</v>
      </c>
      <c r="D15" s="19">
        <v>676.46271999999999</v>
      </c>
      <c r="E15" s="15">
        <f t="shared" si="0"/>
        <v>100.96458507462687</v>
      </c>
    </row>
    <row r="16" spans="1:5" s="3" customFormat="1" ht="54" x14ac:dyDescent="0.35">
      <c r="A16" s="13">
        <v>14040000</v>
      </c>
      <c r="B16" s="14" t="s">
        <v>69</v>
      </c>
      <c r="C16" s="19">
        <v>351.7</v>
      </c>
      <c r="D16" s="19">
        <v>364.39494000000002</v>
      </c>
      <c r="E16" s="15">
        <f t="shared" si="0"/>
        <v>103.60959340346886</v>
      </c>
    </row>
    <row r="17" spans="1:5" s="3" customFormat="1" ht="54" x14ac:dyDescent="0.35">
      <c r="A17" s="13">
        <v>18000000</v>
      </c>
      <c r="B17" s="14" t="s">
        <v>43</v>
      </c>
      <c r="C17" s="19">
        <f>C18+C19+C20</f>
        <v>4422.2</v>
      </c>
      <c r="D17" s="19">
        <f>D18+D19+D20</f>
        <v>4453.2520300000006</v>
      </c>
      <c r="E17" s="15">
        <f t="shared" si="0"/>
        <v>100.70218511148299</v>
      </c>
    </row>
    <row r="18" spans="1:5" ht="18" x14ac:dyDescent="0.35">
      <c r="A18" s="13">
        <v>18010000</v>
      </c>
      <c r="B18" s="14" t="s">
        <v>38</v>
      </c>
      <c r="C18" s="19">
        <v>1375.8</v>
      </c>
      <c r="D18" s="19">
        <v>1396.9704500000003</v>
      </c>
      <c r="E18" s="15">
        <f t="shared" ref="E18:E32" si="1">D18/C18*100</f>
        <v>101.53877380433205</v>
      </c>
    </row>
    <row r="19" spans="1:5" ht="18" x14ac:dyDescent="0.35">
      <c r="A19" s="13">
        <v>18030200</v>
      </c>
      <c r="B19" s="13" t="s">
        <v>45</v>
      </c>
      <c r="C19" s="19">
        <v>2.6</v>
      </c>
      <c r="D19" s="19">
        <v>2.6749999999999998</v>
      </c>
      <c r="E19" s="15">
        <f t="shared" si="1"/>
        <v>102.88461538461537</v>
      </c>
    </row>
    <row r="20" spans="1:5" ht="18" x14ac:dyDescent="0.35">
      <c r="A20" s="13">
        <v>18050000</v>
      </c>
      <c r="B20" s="14" t="s">
        <v>39</v>
      </c>
      <c r="C20" s="19">
        <f>SUM(C21:C23)</f>
        <v>3043.8</v>
      </c>
      <c r="D20" s="19">
        <f>SUM(D21:D23)</f>
        <v>3053.6065800000001</v>
      </c>
      <c r="E20" s="15">
        <f t="shared" si="1"/>
        <v>100.32218214074511</v>
      </c>
    </row>
    <row r="21" spans="1:5" ht="18" x14ac:dyDescent="0.35">
      <c r="A21" s="13">
        <v>18050300</v>
      </c>
      <c r="B21" s="14" t="s">
        <v>40</v>
      </c>
      <c r="C21" s="19">
        <v>303.5</v>
      </c>
      <c r="D21" s="19">
        <v>303.56801000000002</v>
      </c>
      <c r="E21" s="15">
        <f t="shared" si="1"/>
        <v>100.02240856672158</v>
      </c>
    </row>
    <row r="22" spans="1:5" ht="18" x14ac:dyDescent="0.35">
      <c r="A22" s="13">
        <v>18050400</v>
      </c>
      <c r="B22" s="14" t="s">
        <v>41</v>
      </c>
      <c r="C22" s="19">
        <v>1483.3</v>
      </c>
      <c r="D22" s="19">
        <v>1483.3648400000002</v>
      </c>
      <c r="E22" s="15">
        <f t="shared" si="1"/>
        <v>100.0043713341873</v>
      </c>
    </row>
    <row r="23" spans="1:5" ht="53.4" customHeight="1" x14ac:dyDescent="0.35">
      <c r="A23" s="23">
        <v>18050500</v>
      </c>
      <c r="B23" s="14" t="s">
        <v>42</v>
      </c>
      <c r="C23" s="19">
        <v>1257</v>
      </c>
      <c r="D23" s="19">
        <v>1266.67373</v>
      </c>
      <c r="E23" s="15">
        <f t="shared" si="1"/>
        <v>100.76958870326173</v>
      </c>
    </row>
    <row r="24" spans="1:5" s="3" customFormat="1" ht="17.399999999999999" x14ac:dyDescent="0.3">
      <c r="A24" s="9">
        <v>20000000</v>
      </c>
      <c r="B24" s="10" t="s">
        <v>7</v>
      </c>
      <c r="C24" s="20">
        <f>C25+C26+C30</f>
        <v>524.9</v>
      </c>
      <c r="D24" s="20">
        <f>D25+D26+D30</f>
        <v>469.62397999999996</v>
      </c>
      <c r="E24" s="11">
        <f t="shared" si="1"/>
        <v>89.469228424461804</v>
      </c>
    </row>
    <row r="25" spans="1:5" ht="36" x14ac:dyDescent="0.3">
      <c r="A25" s="16">
        <v>21000000</v>
      </c>
      <c r="B25" s="17" t="s">
        <v>8</v>
      </c>
      <c r="C25" s="19">
        <v>3.3</v>
      </c>
      <c r="D25" s="19">
        <v>28.419049999999999</v>
      </c>
      <c r="E25" s="15" t="s">
        <v>60</v>
      </c>
    </row>
    <row r="26" spans="1:5" ht="36" x14ac:dyDescent="0.3">
      <c r="A26" s="16">
        <v>22000000</v>
      </c>
      <c r="B26" s="17" t="s">
        <v>10</v>
      </c>
      <c r="C26" s="19">
        <f>C27+C28+C29</f>
        <v>424</v>
      </c>
      <c r="D26" s="19">
        <f>D27+D28+D29</f>
        <v>437.61062999999996</v>
      </c>
      <c r="E26" s="15">
        <f t="shared" si="1"/>
        <v>103.210054245283</v>
      </c>
    </row>
    <row r="27" spans="1:5" ht="18" x14ac:dyDescent="0.3">
      <c r="A27" s="16">
        <v>22010000</v>
      </c>
      <c r="B27" s="17" t="s">
        <v>9</v>
      </c>
      <c r="C27" s="19">
        <v>280</v>
      </c>
      <c r="D27" s="19">
        <v>296.49988999999999</v>
      </c>
      <c r="E27" s="15">
        <f t="shared" si="1"/>
        <v>105.89281785714286</v>
      </c>
    </row>
    <row r="28" spans="1:5" ht="54" x14ac:dyDescent="0.3">
      <c r="A28" s="16">
        <v>22080000</v>
      </c>
      <c r="B28" s="17" t="s">
        <v>11</v>
      </c>
      <c r="C28" s="19">
        <v>120.9</v>
      </c>
      <c r="D28" s="19">
        <v>120.97775999999999</v>
      </c>
      <c r="E28" s="15">
        <f t="shared" si="1"/>
        <v>100.06431761786598</v>
      </c>
    </row>
    <row r="29" spans="1:5" ht="18" x14ac:dyDescent="0.35">
      <c r="A29" s="16">
        <v>22090000</v>
      </c>
      <c r="B29" s="13" t="s">
        <v>46</v>
      </c>
      <c r="C29" s="19">
        <v>23.1</v>
      </c>
      <c r="D29" s="19">
        <v>20.13298</v>
      </c>
      <c r="E29" s="15">
        <f t="shared" si="1"/>
        <v>87.155757575757576</v>
      </c>
    </row>
    <row r="30" spans="1:5" ht="18" x14ac:dyDescent="0.3">
      <c r="A30" s="16">
        <v>24000000</v>
      </c>
      <c r="B30" s="17" t="s">
        <v>12</v>
      </c>
      <c r="C30" s="19">
        <f>C31</f>
        <v>97.6</v>
      </c>
      <c r="D30" s="19">
        <f>D31</f>
        <v>3.5943000000000001</v>
      </c>
      <c r="E30" s="15">
        <f t="shared" si="1"/>
        <v>3.6826844262295086</v>
      </c>
    </row>
    <row r="31" spans="1:5" ht="18" x14ac:dyDescent="0.3">
      <c r="A31" s="16">
        <v>24060000</v>
      </c>
      <c r="B31" s="17" t="s">
        <v>13</v>
      </c>
      <c r="C31" s="19">
        <v>97.6</v>
      </c>
      <c r="D31" s="19">
        <v>3.5943000000000001</v>
      </c>
      <c r="E31" s="15">
        <f t="shared" si="1"/>
        <v>3.6826844262295086</v>
      </c>
    </row>
    <row r="32" spans="1:5" ht="18" x14ac:dyDescent="0.35">
      <c r="A32" s="40" t="s">
        <v>28</v>
      </c>
      <c r="B32" s="41"/>
      <c r="C32" s="21">
        <f>C5+C24</f>
        <v>17461.000000000004</v>
      </c>
      <c r="D32" s="21">
        <f>D5+D24</f>
        <v>18203.784240000001</v>
      </c>
      <c r="E32" s="22">
        <f t="shared" si="1"/>
        <v>104.25396162877267</v>
      </c>
    </row>
    <row r="33" spans="1:9" s="3" customFormat="1" ht="17.399999999999999" x14ac:dyDescent="0.3">
      <c r="A33" s="9">
        <v>40000000</v>
      </c>
      <c r="B33" s="10" t="s">
        <v>15</v>
      </c>
      <c r="C33" s="20">
        <f>SUM(C34:C37)</f>
        <v>21299.764000000003</v>
      </c>
      <c r="D33" s="20">
        <f>SUM(D34:D37)</f>
        <v>21094.814150000002</v>
      </c>
      <c r="E33" s="11">
        <f t="shared" ref="E33:E49" si="2">D33/C33*100</f>
        <v>99.037783470276935</v>
      </c>
    </row>
    <row r="34" spans="1:9" ht="18" x14ac:dyDescent="0.3">
      <c r="A34" s="16">
        <v>41020100</v>
      </c>
      <c r="B34" s="17" t="s">
        <v>48</v>
      </c>
      <c r="C34" s="19">
        <v>2090.6999999999998</v>
      </c>
      <c r="D34" s="19">
        <v>2090.6999999999998</v>
      </c>
      <c r="E34" s="15">
        <f t="shared" si="2"/>
        <v>100</v>
      </c>
    </row>
    <row r="35" spans="1:9" ht="36" x14ac:dyDescent="0.3">
      <c r="A35" s="16">
        <v>41033900</v>
      </c>
      <c r="B35" s="17" t="s">
        <v>50</v>
      </c>
      <c r="C35" s="19">
        <v>11762</v>
      </c>
      <c r="D35" s="19">
        <v>11762</v>
      </c>
      <c r="E35" s="15">
        <f t="shared" si="2"/>
        <v>100</v>
      </c>
    </row>
    <row r="36" spans="1:9" ht="97.95" customHeight="1" x14ac:dyDescent="0.3">
      <c r="A36" s="16">
        <v>41040200</v>
      </c>
      <c r="B36" s="17" t="s">
        <v>49</v>
      </c>
      <c r="C36" s="19">
        <v>439.70100000000002</v>
      </c>
      <c r="D36" s="19">
        <v>439.70100000000002</v>
      </c>
      <c r="E36" s="15">
        <f t="shared" si="2"/>
        <v>100</v>
      </c>
    </row>
    <row r="37" spans="1:9" ht="36" x14ac:dyDescent="0.3">
      <c r="A37" s="16">
        <v>41050000</v>
      </c>
      <c r="B37" s="17" t="s">
        <v>16</v>
      </c>
      <c r="C37" s="19">
        <v>7007.3630000000003</v>
      </c>
      <c r="D37" s="19">
        <v>6802.4131500000003</v>
      </c>
      <c r="E37" s="15">
        <f t="shared" si="2"/>
        <v>97.07522144920992</v>
      </c>
    </row>
    <row r="38" spans="1:9" s="7" customFormat="1" ht="21" x14ac:dyDescent="0.4">
      <c r="A38" s="36" t="s">
        <v>14</v>
      </c>
      <c r="B38" s="37"/>
      <c r="C38" s="20">
        <f>C5+C24+C33</f>
        <v>38760.76400000001</v>
      </c>
      <c r="D38" s="20">
        <f>D5+D24+D33</f>
        <v>39298.598389999999</v>
      </c>
      <c r="E38" s="11">
        <f t="shared" si="2"/>
        <v>101.38757427485172</v>
      </c>
      <c r="I38" s="8"/>
    </row>
    <row r="39" spans="1:9" ht="17.399999999999999" x14ac:dyDescent="0.3">
      <c r="A39" s="35" t="s">
        <v>17</v>
      </c>
      <c r="B39" s="35"/>
      <c r="C39" s="35"/>
      <c r="D39" s="35"/>
      <c r="E39" s="35"/>
    </row>
    <row r="40" spans="1:9" ht="18" x14ac:dyDescent="0.35">
      <c r="A40" s="18" t="s">
        <v>18</v>
      </c>
      <c r="B40" s="17" t="s">
        <v>19</v>
      </c>
      <c r="C40" s="19">
        <v>5238.5650000000005</v>
      </c>
      <c r="D40" s="19">
        <v>4414.0773500000005</v>
      </c>
      <c r="E40" s="15">
        <f>D40/C40*100</f>
        <v>84.261192712126316</v>
      </c>
    </row>
    <row r="41" spans="1:9" ht="18" x14ac:dyDescent="0.35">
      <c r="A41" s="18">
        <v>1000</v>
      </c>
      <c r="B41" s="17" t="s">
        <v>20</v>
      </c>
      <c r="C41" s="19">
        <v>26939.504000000001</v>
      </c>
      <c r="D41" s="19">
        <v>22519.547450000005</v>
      </c>
      <c r="E41" s="15">
        <f t="shared" si="2"/>
        <v>83.593029218355341</v>
      </c>
    </row>
    <row r="42" spans="1:9" ht="18" x14ac:dyDescent="0.35">
      <c r="A42" s="18">
        <v>2000</v>
      </c>
      <c r="B42" s="17" t="s">
        <v>21</v>
      </c>
      <c r="C42" s="19">
        <v>3301.1060000000002</v>
      </c>
      <c r="D42" s="19">
        <v>1768.3592599999999</v>
      </c>
      <c r="E42" s="15">
        <f t="shared" si="2"/>
        <v>53.568690614600065</v>
      </c>
    </row>
    <row r="43" spans="1:9" ht="18" x14ac:dyDescent="0.35">
      <c r="A43" s="18">
        <v>3000</v>
      </c>
      <c r="B43" s="17" t="s">
        <v>22</v>
      </c>
      <c r="C43" s="19">
        <v>1741.3069999999998</v>
      </c>
      <c r="D43" s="19">
        <v>1264.8720700000001</v>
      </c>
      <c r="E43" s="15">
        <f t="shared" si="2"/>
        <v>72.639234207408592</v>
      </c>
    </row>
    <row r="44" spans="1:9" ht="18" x14ac:dyDescent="0.35">
      <c r="A44" s="18">
        <v>4000</v>
      </c>
      <c r="B44" s="17" t="s">
        <v>23</v>
      </c>
      <c r="C44" s="19">
        <v>1181.2330000000002</v>
      </c>
      <c r="D44" s="19">
        <v>1050.3672300000003</v>
      </c>
      <c r="E44" s="15">
        <f t="shared" si="2"/>
        <v>88.921256856183334</v>
      </c>
    </row>
    <row r="45" spans="1:9" ht="18" x14ac:dyDescent="0.35">
      <c r="A45" s="18">
        <v>5000</v>
      </c>
      <c r="B45" s="17" t="s">
        <v>24</v>
      </c>
      <c r="C45" s="19">
        <v>1691.5440000000001</v>
      </c>
      <c r="D45" s="19">
        <v>1051.0848899999999</v>
      </c>
      <c r="E45" s="15">
        <f t="shared" si="2"/>
        <v>62.137602687249036</v>
      </c>
    </row>
    <row r="46" spans="1:9" ht="18" x14ac:dyDescent="0.35">
      <c r="A46" s="18">
        <v>6000</v>
      </c>
      <c r="B46" s="17" t="s">
        <v>25</v>
      </c>
      <c r="C46" s="19">
        <v>836.61599999999999</v>
      </c>
      <c r="D46" s="19">
        <v>486.77864</v>
      </c>
      <c r="E46" s="15">
        <f t="shared" si="2"/>
        <v>58.184237451829759</v>
      </c>
    </row>
    <row r="47" spans="1:9" ht="18" x14ac:dyDescent="0.35">
      <c r="A47" s="18">
        <v>7000</v>
      </c>
      <c r="B47" s="17" t="s">
        <v>26</v>
      </c>
      <c r="C47" s="19">
        <v>153.51900000000001</v>
      </c>
      <c r="D47" s="19">
        <v>118.77201000000001</v>
      </c>
      <c r="E47" s="15">
        <f t="shared" si="2"/>
        <v>77.366325992222457</v>
      </c>
    </row>
    <row r="48" spans="1:9" ht="18" x14ac:dyDescent="0.35">
      <c r="A48" s="18">
        <v>8000</v>
      </c>
      <c r="B48" s="17" t="s">
        <v>27</v>
      </c>
      <c r="C48" s="19">
        <v>86.593999999999994</v>
      </c>
      <c r="D48" s="19">
        <v>54.120260000000002</v>
      </c>
      <c r="E48" s="15">
        <f t="shared" si="2"/>
        <v>62.498856733722896</v>
      </c>
    </row>
    <row r="49" spans="1:5" ht="35.25" customHeight="1" x14ac:dyDescent="0.3">
      <c r="A49" s="38" t="s">
        <v>4</v>
      </c>
      <c r="B49" s="39"/>
      <c r="C49" s="11">
        <f>SUM(C40:C48)</f>
        <v>41169.988000000005</v>
      </c>
      <c r="D49" s="11">
        <f>SUM(D40:D48)</f>
        <v>32727.979160000006</v>
      </c>
      <c r="E49" s="11">
        <f t="shared" si="2"/>
        <v>79.494750302088988</v>
      </c>
    </row>
    <row r="50" spans="1:5" x14ac:dyDescent="0.3">
      <c r="D50" s="5"/>
    </row>
    <row r="52" spans="1:5" ht="18" x14ac:dyDescent="0.35">
      <c r="B52" s="27" t="s">
        <v>61</v>
      </c>
      <c r="C52" s="27"/>
      <c r="D52" s="28" t="s">
        <v>62</v>
      </c>
    </row>
  </sheetData>
  <mergeCells count="7">
    <mergeCell ref="A1:E1"/>
    <mergeCell ref="A4:E4"/>
    <mergeCell ref="A39:E39"/>
    <mergeCell ref="A38:B38"/>
    <mergeCell ref="A49:B49"/>
    <mergeCell ref="A32:B32"/>
    <mergeCell ref="A2:E2"/>
  </mergeCells>
  <pageMargins left="0.70866141732283472" right="0.70866141732283472" top="0.55118110236220474" bottom="0.35433070866141736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zoomScaleSheetLayoutView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10" sqref="B10"/>
    </sheetView>
  </sheetViews>
  <sheetFormatPr defaultColWidth="9.109375" defaultRowHeight="14.4" x14ac:dyDescent="0.3"/>
  <cols>
    <col min="1" max="1" width="14.44140625" style="1" customWidth="1"/>
    <col min="2" max="2" width="55.6640625" style="1" customWidth="1"/>
    <col min="3" max="3" width="16.5546875" style="1" customWidth="1"/>
    <col min="4" max="4" width="16.33203125" style="1" customWidth="1"/>
    <col min="5" max="5" width="23.88671875" style="1" customWidth="1"/>
    <col min="6" max="6" width="9.109375" style="1"/>
    <col min="7" max="7" width="12.109375" style="1" bestFit="1" customWidth="1"/>
    <col min="8" max="16384" width="9.109375" style="1"/>
  </cols>
  <sheetData>
    <row r="1" spans="1:8" ht="22.8" x14ac:dyDescent="0.4">
      <c r="A1" s="34" t="s">
        <v>59</v>
      </c>
      <c r="B1" s="34"/>
      <c r="C1" s="34"/>
      <c r="D1" s="34"/>
      <c r="E1" s="34"/>
    </row>
    <row r="2" spans="1:8" ht="93" customHeight="1" x14ac:dyDescent="0.4">
      <c r="A2" s="42" t="s">
        <v>64</v>
      </c>
      <c r="B2" s="42"/>
      <c r="C2" s="42"/>
      <c r="D2" s="42"/>
      <c r="E2" s="42"/>
    </row>
    <row r="3" spans="1:8" ht="55.2" x14ac:dyDescent="0.3">
      <c r="A3" s="2" t="s">
        <v>0</v>
      </c>
      <c r="B3" s="2" t="s">
        <v>1</v>
      </c>
      <c r="C3" s="2" t="s">
        <v>51</v>
      </c>
      <c r="D3" s="2" t="s">
        <v>70</v>
      </c>
      <c r="E3" s="2" t="s">
        <v>2</v>
      </c>
    </row>
    <row r="4" spans="1:8" s="3" customFormat="1" ht="17.399999999999999" x14ac:dyDescent="0.3">
      <c r="A4" s="35" t="s">
        <v>29</v>
      </c>
      <c r="B4" s="35"/>
      <c r="C4" s="35"/>
      <c r="D4" s="35"/>
      <c r="E4" s="35"/>
    </row>
    <row r="5" spans="1:8" s="3" customFormat="1" ht="17.399999999999999" x14ac:dyDescent="0.3">
      <c r="A5" s="9">
        <v>10000000</v>
      </c>
      <c r="B5" s="25" t="s">
        <v>5</v>
      </c>
      <c r="C5" s="11">
        <f>C6</f>
        <v>23</v>
      </c>
      <c r="D5" s="11">
        <f>D6</f>
        <v>9.2177500000000006</v>
      </c>
      <c r="E5" s="11">
        <f t="shared" ref="E5:E7" si="0">D5/C5*100</f>
        <v>40.077173913043481</v>
      </c>
    </row>
    <row r="6" spans="1:8" ht="18" x14ac:dyDescent="0.3">
      <c r="A6" s="17">
        <v>19010000</v>
      </c>
      <c r="B6" s="26" t="s">
        <v>31</v>
      </c>
      <c r="C6" s="19">
        <v>23</v>
      </c>
      <c r="D6" s="19">
        <v>9.2177500000000006</v>
      </c>
      <c r="E6" s="15">
        <f t="shared" si="0"/>
        <v>40.077173913043481</v>
      </c>
    </row>
    <row r="7" spans="1:8" s="3" customFormat="1" ht="17.399999999999999" x14ac:dyDescent="0.3">
      <c r="A7" s="9">
        <v>20000000</v>
      </c>
      <c r="B7" s="25" t="s">
        <v>7</v>
      </c>
      <c r="C7" s="11">
        <f>C8</f>
        <v>4363.7160000000003</v>
      </c>
      <c r="D7" s="11">
        <f>D8</f>
        <v>558.63950999999997</v>
      </c>
      <c r="E7" s="11">
        <f t="shared" si="0"/>
        <v>12.801921802427104</v>
      </c>
    </row>
    <row r="8" spans="1:8" ht="21" x14ac:dyDescent="0.3">
      <c r="A8" s="17">
        <v>25000000</v>
      </c>
      <c r="B8" s="26" t="s">
        <v>52</v>
      </c>
      <c r="C8" s="19">
        <v>4363.7160000000003</v>
      </c>
      <c r="D8" s="19">
        <v>558.63950999999997</v>
      </c>
      <c r="E8" s="24">
        <f>D8/C8*100</f>
        <v>12.801921802427104</v>
      </c>
    </row>
    <row r="9" spans="1:8" s="3" customFormat="1" ht="17.399999999999999" x14ac:dyDescent="0.3">
      <c r="A9" s="9">
        <v>30000000</v>
      </c>
      <c r="B9" s="25" t="s">
        <v>32</v>
      </c>
      <c r="C9" s="12">
        <f>C10</f>
        <v>70</v>
      </c>
      <c r="D9" s="33">
        <f>D10</f>
        <v>79.754999999999995</v>
      </c>
      <c r="E9" s="11">
        <f t="shared" ref="E9:E11" si="1">D9/C9*100</f>
        <v>113.93571428571427</v>
      </c>
    </row>
    <row r="10" spans="1:8" s="3" customFormat="1" ht="90" x14ac:dyDescent="0.3">
      <c r="A10" s="17">
        <v>33010100</v>
      </c>
      <c r="B10" s="26" t="s">
        <v>53</v>
      </c>
      <c r="C10" s="19">
        <v>70</v>
      </c>
      <c r="D10" s="15">
        <v>79.754999999999995</v>
      </c>
      <c r="E10" s="15">
        <f t="shared" si="1"/>
        <v>113.93571428571427</v>
      </c>
    </row>
    <row r="11" spans="1:8" s="7" customFormat="1" ht="21" x14ac:dyDescent="0.4">
      <c r="A11" s="43" t="s">
        <v>14</v>
      </c>
      <c r="B11" s="44"/>
      <c r="C11" s="4">
        <f>C5+C7+C9</f>
        <v>4456.7160000000003</v>
      </c>
      <c r="D11" s="4">
        <f>D5+D7+D9</f>
        <v>647.61225999999999</v>
      </c>
      <c r="E11" s="4">
        <f t="shared" si="1"/>
        <v>14.531153881019115</v>
      </c>
      <c r="H11" s="8"/>
    </row>
    <row r="12" spans="1:8" ht="17.399999999999999" x14ac:dyDescent="0.3">
      <c r="A12" s="35" t="s">
        <v>30</v>
      </c>
      <c r="B12" s="35"/>
      <c r="C12" s="35"/>
      <c r="D12" s="35"/>
      <c r="E12" s="35"/>
    </row>
    <row r="13" spans="1:8" ht="18" x14ac:dyDescent="0.3">
      <c r="A13" s="32" t="s">
        <v>18</v>
      </c>
      <c r="B13" s="26" t="s">
        <v>19</v>
      </c>
      <c r="C13" s="29">
        <v>292.416</v>
      </c>
      <c r="D13" s="29">
        <v>196.37504999999999</v>
      </c>
      <c r="E13" s="15">
        <f t="shared" ref="E13:E21" si="2">D13/C13*100</f>
        <v>67.156055072225868</v>
      </c>
    </row>
    <row r="14" spans="1:8" s="6" customFormat="1" ht="18" x14ac:dyDescent="0.3">
      <c r="A14" s="17" t="s">
        <v>54</v>
      </c>
      <c r="B14" s="26" t="s">
        <v>20</v>
      </c>
      <c r="C14" s="29">
        <v>3703.3229999999994</v>
      </c>
      <c r="D14" s="29">
        <v>221.26893000000001</v>
      </c>
      <c r="E14" s="15">
        <f t="shared" si="2"/>
        <v>5.9748752674287404</v>
      </c>
    </row>
    <row r="15" spans="1:8" ht="18" x14ac:dyDescent="0.3">
      <c r="A15" s="17" t="s">
        <v>55</v>
      </c>
      <c r="B15" s="26" t="s">
        <v>22</v>
      </c>
      <c r="C15" s="29">
        <v>584.87199999999996</v>
      </c>
      <c r="D15" s="29">
        <v>154.60479999999998</v>
      </c>
      <c r="E15" s="15">
        <f t="shared" si="2"/>
        <v>26.433954779849266</v>
      </c>
    </row>
    <row r="16" spans="1:8" ht="18" x14ac:dyDescent="0.3">
      <c r="A16" s="17" t="s">
        <v>71</v>
      </c>
      <c r="B16" s="26" t="s">
        <v>23</v>
      </c>
      <c r="C16" s="29">
        <v>0</v>
      </c>
      <c r="D16" s="29">
        <v>13.367439999999998</v>
      </c>
      <c r="E16" s="15"/>
    </row>
    <row r="17" spans="1:5" ht="18" x14ac:dyDescent="0.3">
      <c r="A17" s="17" t="s">
        <v>56</v>
      </c>
      <c r="B17" s="26" t="s">
        <v>24</v>
      </c>
      <c r="C17" s="29">
        <v>557.20000000000005</v>
      </c>
      <c r="D17" s="29">
        <v>13.751569999999999</v>
      </c>
      <c r="E17" s="15">
        <f t="shared" si="2"/>
        <v>2.4679773869346731</v>
      </c>
    </row>
    <row r="18" spans="1:5" ht="18" x14ac:dyDescent="0.3">
      <c r="A18" s="17" t="s">
        <v>57</v>
      </c>
      <c r="B18" s="26" t="s">
        <v>26</v>
      </c>
      <c r="C18" s="29">
        <v>3132.346</v>
      </c>
      <c r="D18" s="29">
        <v>0</v>
      </c>
      <c r="E18" s="15">
        <f t="shared" si="2"/>
        <v>0</v>
      </c>
    </row>
    <row r="19" spans="1:5" ht="22.95" customHeight="1" x14ac:dyDescent="0.3">
      <c r="A19" s="17" t="s">
        <v>58</v>
      </c>
      <c r="B19" s="26" t="s">
        <v>27</v>
      </c>
      <c r="C19" s="29">
        <v>206.137</v>
      </c>
      <c r="D19" s="29">
        <v>0</v>
      </c>
      <c r="E19" s="15">
        <f t="shared" si="2"/>
        <v>0</v>
      </c>
    </row>
    <row r="20" spans="1:5" ht="22.95" customHeight="1" x14ac:dyDescent="0.3">
      <c r="A20" s="31">
        <v>9000</v>
      </c>
      <c r="B20" s="30" t="s">
        <v>63</v>
      </c>
      <c r="C20" s="29">
        <v>562.90300000000002</v>
      </c>
      <c r="D20" s="29">
        <v>0</v>
      </c>
      <c r="E20" s="15">
        <f t="shared" si="2"/>
        <v>0</v>
      </c>
    </row>
    <row r="21" spans="1:5" ht="20.399999999999999" x14ac:dyDescent="0.35">
      <c r="A21" s="43" t="s">
        <v>4</v>
      </c>
      <c r="B21" s="44"/>
      <c r="C21" s="4">
        <f>SUM(C13:C20)</f>
        <v>9039.1970000000001</v>
      </c>
      <c r="D21" s="4">
        <f>SUM(D13:D20)</f>
        <v>599.36779000000001</v>
      </c>
      <c r="E21" s="4">
        <f t="shared" si="2"/>
        <v>6.6307636618606729</v>
      </c>
    </row>
    <row r="24" spans="1:5" ht="18" x14ac:dyDescent="0.35">
      <c r="B24" s="27" t="s">
        <v>61</v>
      </c>
      <c r="C24" s="27"/>
      <c r="D24" s="28" t="s">
        <v>62</v>
      </c>
    </row>
  </sheetData>
  <mergeCells count="6">
    <mergeCell ref="A21:B21"/>
    <mergeCell ref="A1:E1"/>
    <mergeCell ref="A2:E2"/>
    <mergeCell ref="A4:E4"/>
    <mergeCell ref="A11:B11"/>
    <mergeCell ref="A12:E12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Загальний фонд</vt:lpstr>
      <vt:lpstr>Спеціальний фонд</vt:lpstr>
      <vt:lpstr>'Загальний фонд'!Заголовки_для_печати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Зоя Святыня</dc:creator>
  <cp:lastModifiedBy>Admin</cp:lastModifiedBy>
  <cp:lastPrinted>2021-04-01T10:59:57Z</cp:lastPrinted>
  <dcterms:created xsi:type="dcterms:W3CDTF">2019-03-21T07:18:57Z</dcterms:created>
  <dcterms:modified xsi:type="dcterms:W3CDTF">2021-04-01T11:03:36Z</dcterms:modified>
</cp:coreProperties>
</file>