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ИсходащаянаХЕР\!!!Берислав ОТГ!!!\доходи\"/>
    </mc:Choice>
  </mc:AlternateContent>
  <bookViews>
    <workbookView xWindow="0" yWindow="0" windowWidth="19200" windowHeight="11040" activeTab="1"/>
  </bookViews>
  <sheets>
    <sheet name="Загальний фонд" sheetId="1" r:id="rId1"/>
    <sheet name="Спеціальний фонд" sheetId="2" r:id="rId2"/>
  </sheets>
  <definedNames>
    <definedName name="_xlnm.Print_Titles" localSheetId="0">'Загальний фонд'!$3:$3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E17" i="2" l="1"/>
  <c r="E19" i="2"/>
  <c r="E20" i="2"/>
  <c r="E21" i="2"/>
  <c r="D22" i="2"/>
  <c r="C22" i="2"/>
  <c r="D50" i="1"/>
  <c r="C50" i="1"/>
  <c r="E49" i="1"/>
  <c r="D20" i="1"/>
  <c r="C26" i="1" l="1"/>
  <c r="D26" i="1"/>
  <c r="E14" i="1"/>
  <c r="E15" i="1"/>
  <c r="E16" i="1"/>
  <c r="D13" i="1"/>
  <c r="C13" i="1"/>
  <c r="C6" i="1"/>
  <c r="D6" i="1"/>
  <c r="E13" i="2" l="1"/>
  <c r="D17" i="1"/>
  <c r="C17" i="1"/>
  <c r="C5" i="1" s="1"/>
  <c r="C30" i="1"/>
  <c r="D30" i="1"/>
  <c r="E19" i="1"/>
  <c r="E11" i="1"/>
  <c r="E15" i="2" l="1"/>
  <c r="E14" i="2"/>
  <c r="E29" i="1"/>
  <c r="D9" i="2"/>
  <c r="D5" i="2"/>
  <c r="C5" i="2"/>
  <c r="E10" i="2"/>
  <c r="C9" i="2"/>
  <c r="D7" i="2"/>
  <c r="C7" i="2"/>
  <c r="E35" i="1"/>
  <c r="E36" i="1"/>
  <c r="E7" i="1"/>
  <c r="E8" i="1"/>
  <c r="E9" i="1"/>
  <c r="E10" i="1"/>
  <c r="E12" i="1"/>
  <c r="E13" i="1"/>
  <c r="D24" i="1"/>
  <c r="D33" i="1"/>
  <c r="D11" i="2" l="1"/>
  <c r="C11" i="2"/>
  <c r="E9" i="2"/>
  <c r="C24" i="1"/>
  <c r="E30" i="1"/>
  <c r="D5" i="1"/>
  <c r="E6" i="1"/>
  <c r="E17" i="1"/>
  <c r="E22" i="2"/>
  <c r="C32" i="1" l="1"/>
  <c r="D32" i="1"/>
  <c r="D38" i="1"/>
  <c r="E40" i="1"/>
  <c r="E41" i="1"/>
  <c r="E42" i="1"/>
  <c r="E43" i="1"/>
  <c r="E44" i="1"/>
  <c r="E45" i="1"/>
  <c r="E46" i="1"/>
  <c r="E47" i="1"/>
  <c r="E48" i="1"/>
  <c r="E5" i="2" l="1"/>
  <c r="E11" i="2"/>
  <c r="E37" i="1"/>
  <c r="E31" i="1" l="1"/>
  <c r="E28" i="1"/>
  <c r="E27" i="1"/>
  <c r="E23" i="1"/>
  <c r="E21" i="1"/>
  <c r="E20" i="1"/>
  <c r="E6" i="2"/>
  <c r="E8" i="2" l="1"/>
  <c r="E22" i="1"/>
  <c r="E26" i="1"/>
  <c r="E18" i="1"/>
  <c r="E7" i="2" l="1"/>
  <c r="E24" i="1"/>
  <c r="E5" i="1"/>
  <c r="E32" i="1" l="1"/>
  <c r="E34" i="1" l="1"/>
  <c r="C33" i="1"/>
  <c r="C38" i="1" s="1"/>
  <c r="E33" i="1" l="1"/>
  <c r="E50" i="1"/>
  <c r="E38" i="1" l="1"/>
</calcChain>
</file>

<file path=xl/sharedStrings.xml><?xml version="1.0" encoding="utf-8"?>
<sst xmlns="http://schemas.openxmlformats.org/spreadsheetml/2006/main" count="96" uniqueCount="74">
  <si>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</si>
  <si>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</si>
  <si>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</si>
  <si>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</si>
  <si>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</si>
  <si>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</si>
  <si>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Податок та збір на доходи фізичних осіб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</si>
  <si>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</si>
  <si>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</si>
  <si>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</si>
  <si>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</si>
  <si>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</si>
  <si>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</si>
  <si>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</si>
  <si>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</si>
  <si>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</si>
  <si>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</si>
  <si>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</si>
  <si>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</si>
  <si>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</si>
  <si>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</si>
  <si>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</si>
  <si>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</si>
  <si>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</si>
  <si>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</si>
  <si>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</si>
  <si>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</si>
  <si>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</si>
  <si>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Разом доходів без  трансфертів</t>
  </si>
  <si>
    <t>ДОХОДИ СПЕЦІАЛЬНОГО ФОНДУ</t>
  </si>
  <si>
    <t>ВИДАТКИ СПЕЦІАЛЬНОГО  ФОНДУ</t>
  </si>
  <si>
    <t>Екологічний податок</t>
  </si>
  <si>
    <t>Доходи від операцій з капіталом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</si>
  <si>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</si>
  <si>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</si>
  <si>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</si>
  <si>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</si>
  <si>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</si>
  <si>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Податок на майно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</si>
  <si>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</si>
  <si>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</si>
  <si>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</si>
  <si>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</si>
  <si>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Місцеві податки та збори, що сплачуються (перераховуються) згідно з Податковим кодексом України</t>
  </si>
  <si>
    <t>Туристичний збір, сплачений фізичними особами </t>
  </si>
  <si>
    <t>Державне мито  </t>
  </si>
  <si>
    <t>Податок на прибуток підприємств та фінансових установ комунальної власності </t>
  </si>
  <si>
    <t>Базова дотація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</si>
  <si>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</si>
  <si>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Освітня субвенція з державного бюджету місцевим бюджетам </t>
  </si>
  <si>
    <t>План на            2021 рік (тис.грн)</t>
  </si>
  <si>
    <t>Власні надходження бюджетних установ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</si>
  <si>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</si>
  <si>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1000</t>
  </si>
  <si>
    <t>3000</t>
  </si>
  <si>
    <t>5000</t>
  </si>
  <si>
    <t>7000</t>
  </si>
  <si>
    <t>8000</t>
  </si>
  <si>
    <t>Інформація</t>
  </si>
  <si>
    <t>б.100</t>
  </si>
  <si>
    <t>Начальник фінансового управління</t>
  </si>
  <si>
    <t>І.Г.Литвинова</t>
  </si>
  <si>
    <t>Міжбюджетні трансферти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</si>
  <si>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</si>
  <si>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</si>
  <si>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</si>
  <si>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4000</t>
  </si>
  <si>
    <t>Виконано за   січень-травень    2021 року (тис.грн)</t>
  </si>
  <si>
    <t>9000</t>
  </si>
  <si>
    <t>6000</t>
  </si>
  <si>
    <t>Рентна плата та плата за використання інших природних ресурсів </t>
  </si>
  <si>
    <t xml:space="preserve"> про виконання бюджету  Бериславської міської територіальної громади                    станом на 01 червня 2021 року
</t>
  </si>
  <si>
    <t>План на  січень-травень 2021 року (тис.грн)</t>
  </si>
  <si>
    <t>Виконано за  січень- травень  2021 року 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</si>
</sst>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9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12" fillId="0" borderId="0" xfId="0" applyFont="1" applyFill="1"/>
    <xf numFmtId="0" fontId="10" fillId="0" borderId="0" xfId="0" applyFont="1" applyFill="1"/>
    <xf numFmtId="164" fontId="10" fillId="0" borderId="0" xfId="0" applyNumberFormat="1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/>
    <xf numFmtId="0" fontId="13" fillId="0" borderId="1" xfId="1" applyFont="1" applyBorder="1" applyAlignment="1">
      <alignment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 vertical="center" wrapText="1"/>
    </xf>
    <xf numFmtId="0" fontId="13" fillId="0" borderId="0" xfId="0" applyFont="1" applyFill="1"/>
    <xf numFmtId="164" fontId="13" fillId="0" borderId="0" xfId="0" applyNumberFormat="1" applyFont="1" applyFill="1"/>
    <xf numFmtId="49" fontId="13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Normal="100" zoomScaleSheetLayoutView="100" workbookViewId="0">
      <pane xSplit="2" ySplit="4" topLeftCell="C44" activePane="bottomRight" state="frozen"/>
      <selection activeCell="B50" sqref="B50"/>
      <selection pane="topRight" activeCell="B50" sqref="B50"/>
      <selection pane="bottomLeft" activeCell="B50" sqref="B50"/>
      <selection pane="bottomRight" activeCell="D48" sqref="D48"/>
    </sheetView>
  </sheetViews>
  <sheetFormatPr defaultColWidth="9.109375" defaultRowHeight="14.4" x14ac:dyDescent="0.3"/>
  <cols>
    <col min="1" max="1" width="13.33203125" style="1" customWidth="1"/>
    <col min="2" max="2" width="56.33203125" style="1" customWidth="1"/>
    <col min="3" max="3" width="17.6640625" style="1" customWidth="1"/>
    <col min="4" max="4" width="17" style="1" customWidth="1"/>
    <col min="5" max="5" width="17.44140625" style="1" customWidth="1"/>
    <col min="6" max="6" width="9.109375" style="1"/>
    <col min="7" max="7" width="16.88671875" style="1" bestFit="1" customWidth="1"/>
    <col min="8" max="8" width="12.109375" style="1" bestFit="1" customWidth="1"/>
    <col min="9" max="16384" width="9.109375" style="1"/>
  </cols>
  <sheetData>
    <row r="1" spans="1:5" ht="45.6" customHeight="1" x14ac:dyDescent="0.4">
      <c r="A1" s="29" t="s">
        <v>58</v>
      </c>
      <c r="B1" s="29"/>
      <c r="C1" s="29"/>
      <c r="D1" s="29"/>
      <c r="E1" s="29"/>
    </row>
    <row r="2" spans="1:5" ht="120" customHeight="1" x14ac:dyDescent="0.4">
      <c r="A2" s="37" t="s">
        <v>71</v>
      </c>
      <c r="B2" s="37"/>
      <c r="C2" s="37"/>
      <c r="D2" s="37"/>
      <c r="E2" s="37"/>
    </row>
    <row r="3" spans="1:5" ht="55.2" x14ac:dyDescent="0.3">
      <c r="A3" s="2" t="s">
        <v>0</v>
      </c>
      <c r="B3" s="2" t="s">
        <v>1</v>
      </c>
      <c r="C3" s="2" t="s">
        <v>72</v>
      </c>
      <c r="D3" s="2" t="s">
        <v>73</v>
      </c>
      <c r="E3" s="2" t="s">
        <v>2</v>
      </c>
    </row>
    <row r="4" spans="1:5" s="3" customFormat="1" ht="17.399999999999999" x14ac:dyDescent="0.3">
      <c r="A4" s="30" t="s">
        <v>3</v>
      </c>
      <c r="B4" s="30"/>
      <c r="C4" s="30"/>
      <c r="D4" s="30"/>
      <c r="E4" s="30"/>
    </row>
    <row r="5" spans="1:5" s="3" customFormat="1" ht="17.399999999999999" x14ac:dyDescent="0.3">
      <c r="A5" s="9">
        <v>10000000</v>
      </c>
      <c r="B5" s="10" t="s">
        <v>5</v>
      </c>
      <c r="C5" s="11">
        <f>C6+C12+C13+C17+C11</f>
        <v>27682.39</v>
      </c>
      <c r="D5" s="11">
        <f>D6+D12+D13+D17+D11</f>
        <v>29198.609</v>
      </c>
      <c r="E5" s="11">
        <f>D5/C5*100</f>
        <v>105.47719687498081</v>
      </c>
    </row>
    <row r="6" spans="1:5" s="3" customFormat="1" ht="18" x14ac:dyDescent="0.35">
      <c r="A6" s="12">
        <v>11010000</v>
      </c>
      <c r="B6" s="13" t="s">
        <v>6</v>
      </c>
      <c r="C6" s="18">
        <f>SUM(C7:C10)</f>
        <v>18748.099999999999</v>
      </c>
      <c r="D6" s="18">
        <f>SUM(D7:D10)</f>
        <v>19962.93893</v>
      </c>
      <c r="E6" s="14">
        <f t="shared" ref="E6:E17" si="0">D6/C6*100</f>
        <v>106.47979757948806</v>
      </c>
    </row>
    <row r="7" spans="1:5" s="3" customFormat="1" ht="54" x14ac:dyDescent="0.35">
      <c r="A7" s="12">
        <v>11010100</v>
      </c>
      <c r="B7" s="13" t="s">
        <v>33</v>
      </c>
      <c r="C7" s="18">
        <v>16256.1</v>
      </c>
      <c r="D7" s="18">
        <v>17543.210629999998</v>
      </c>
      <c r="E7" s="14">
        <f t="shared" si="0"/>
        <v>107.91770861399719</v>
      </c>
    </row>
    <row r="8" spans="1:5" s="3" customFormat="1" ht="90" x14ac:dyDescent="0.35">
      <c r="A8" s="12">
        <v>11010200</v>
      </c>
      <c r="B8" s="13" t="s">
        <v>34</v>
      </c>
      <c r="C8" s="18">
        <v>1020</v>
      </c>
      <c r="D8" s="18">
        <v>1092.4034899999999</v>
      </c>
      <c r="E8" s="14">
        <f t="shared" si="0"/>
        <v>107.09838137254901</v>
      </c>
    </row>
    <row r="9" spans="1:5" s="3" customFormat="1" ht="54" x14ac:dyDescent="0.35">
      <c r="A9" s="12">
        <v>11010400</v>
      </c>
      <c r="B9" s="13" t="s">
        <v>35</v>
      </c>
      <c r="C9" s="18">
        <v>1199</v>
      </c>
      <c r="D9" s="18">
        <v>1081.2723100000001</v>
      </c>
      <c r="E9" s="14">
        <f t="shared" si="0"/>
        <v>90.181176814011678</v>
      </c>
    </row>
    <row r="10" spans="1:5" s="3" customFormat="1" ht="54" x14ac:dyDescent="0.35">
      <c r="A10" s="12">
        <v>11010500</v>
      </c>
      <c r="B10" s="13" t="s">
        <v>36</v>
      </c>
      <c r="C10" s="18">
        <v>273</v>
      </c>
      <c r="D10" s="18">
        <v>246.05250000000001</v>
      </c>
      <c r="E10" s="14">
        <f t="shared" si="0"/>
        <v>90.129120879120876</v>
      </c>
    </row>
    <row r="11" spans="1:5" s="3" customFormat="1" ht="36" x14ac:dyDescent="0.35">
      <c r="A11" s="12">
        <v>11020200</v>
      </c>
      <c r="B11" s="13" t="s">
        <v>46</v>
      </c>
      <c r="C11" s="18">
        <v>6.5</v>
      </c>
      <c r="D11" s="18">
        <v>7.3609999999999998</v>
      </c>
      <c r="E11" s="14">
        <f t="shared" si="0"/>
        <v>113.24615384615385</v>
      </c>
    </row>
    <row r="12" spans="1:5" s="3" customFormat="1" ht="36" x14ac:dyDescent="0.35">
      <c r="A12" s="12">
        <v>13030000</v>
      </c>
      <c r="B12" s="13" t="s">
        <v>70</v>
      </c>
      <c r="C12" s="18">
        <v>4.99</v>
      </c>
      <c r="D12" s="18">
        <v>4.6816000000000004</v>
      </c>
      <c r="E12" s="14">
        <f t="shared" si="0"/>
        <v>93.819639278557119</v>
      </c>
    </row>
    <row r="13" spans="1:5" s="3" customFormat="1" ht="18" x14ac:dyDescent="0.35">
      <c r="A13" s="12">
        <v>14000000</v>
      </c>
      <c r="B13" s="13" t="s">
        <v>37</v>
      </c>
      <c r="C13" s="18">
        <f>SUM(C14:C16)</f>
        <v>2078.8000000000002</v>
      </c>
      <c r="D13" s="18">
        <f>SUM(D14:D16)</f>
        <v>2154.0173399999999</v>
      </c>
      <c r="E13" s="14">
        <f t="shared" si="0"/>
        <v>103.61830575331921</v>
      </c>
    </row>
    <row r="14" spans="1:5" s="3" customFormat="1" ht="36" x14ac:dyDescent="0.35">
      <c r="A14" s="12">
        <v>14020000</v>
      </c>
      <c r="B14" s="13" t="s">
        <v>63</v>
      </c>
      <c r="C14" s="18">
        <v>330</v>
      </c>
      <c r="D14" s="18">
        <v>347.00538</v>
      </c>
      <c r="E14" s="14">
        <f t="shared" si="0"/>
        <v>105.15314545454547</v>
      </c>
    </row>
    <row r="15" spans="1:5" s="3" customFormat="1" ht="54" x14ac:dyDescent="0.35">
      <c r="A15" s="12">
        <v>14030000</v>
      </c>
      <c r="B15" s="13" t="s">
        <v>64</v>
      </c>
      <c r="C15" s="18">
        <v>1170</v>
      </c>
      <c r="D15" s="18">
        <v>1198.9839099999999</v>
      </c>
      <c r="E15" s="14">
        <f t="shared" si="0"/>
        <v>102.47725726495727</v>
      </c>
    </row>
    <row r="16" spans="1:5" s="3" customFormat="1" ht="54" x14ac:dyDescent="0.35">
      <c r="A16" s="12">
        <v>14040000</v>
      </c>
      <c r="B16" s="13" t="s">
        <v>65</v>
      </c>
      <c r="C16" s="18">
        <v>578.79999999999995</v>
      </c>
      <c r="D16" s="18">
        <v>608.02805000000001</v>
      </c>
      <c r="E16" s="14">
        <f t="shared" si="0"/>
        <v>105.04976675881134</v>
      </c>
    </row>
    <row r="17" spans="1:5" s="3" customFormat="1" ht="54" x14ac:dyDescent="0.35">
      <c r="A17" s="12">
        <v>18000000</v>
      </c>
      <c r="B17" s="13" t="s">
        <v>43</v>
      </c>
      <c r="C17" s="18">
        <f>C18+C19+C20</f>
        <v>6844</v>
      </c>
      <c r="D17" s="18">
        <f>D18+D19+D20</f>
        <v>7069.6101299999991</v>
      </c>
      <c r="E17" s="14">
        <f t="shared" si="0"/>
        <v>103.29646595558152</v>
      </c>
    </row>
    <row r="18" spans="1:5" ht="18" x14ac:dyDescent="0.35">
      <c r="A18" s="12">
        <v>18010000</v>
      </c>
      <c r="B18" s="13" t="s">
        <v>38</v>
      </c>
      <c r="C18" s="18">
        <v>2364</v>
      </c>
      <c r="D18" s="18">
        <v>2436.0500899999993</v>
      </c>
      <c r="E18" s="14">
        <f t="shared" ref="E18:E32" si="1">D18/C18*100</f>
        <v>103.04780414551604</v>
      </c>
    </row>
    <row r="19" spans="1:5" ht="18" x14ac:dyDescent="0.35">
      <c r="A19" s="12">
        <v>18030200</v>
      </c>
      <c r="B19" s="12" t="s">
        <v>44</v>
      </c>
      <c r="C19" s="18">
        <v>4.5999999999999996</v>
      </c>
      <c r="D19" s="18">
        <v>4.375</v>
      </c>
      <c r="E19" s="14">
        <f t="shared" si="1"/>
        <v>95.108695652173921</v>
      </c>
    </row>
    <row r="20" spans="1:5" ht="18" x14ac:dyDescent="0.35">
      <c r="A20" s="12">
        <v>18050000</v>
      </c>
      <c r="B20" s="13" t="s">
        <v>39</v>
      </c>
      <c r="C20" s="18">
        <f>SUM(C21:C23)</f>
        <v>4475.3999999999996</v>
      </c>
      <c r="D20" s="18">
        <f>SUM(D21:D23)</f>
        <v>4629.1850400000003</v>
      </c>
      <c r="E20" s="14">
        <f t="shared" si="1"/>
        <v>103.4362300576485</v>
      </c>
    </row>
    <row r="21" spans="1:5" ht="18" x14ac:dyDescent="0.35">
      <c r="A21" s="12">
        <v>18050300</v>
      </c>
      <c r="B21" s="13" t="s">
        <v>40</v>
      </c>
      <c r="C21" s="18">
        <v>469.5</v>
      </c>
      <c r="D21" s="18">
        <v>500.90595000000002</v>
      </c>
      <c r="E21" s="14">
        <f t="shared" si="1"/>
        <v>106.68923322683706</v>
      </c>
    </row>
    <row r="22" spans="1:5" ht="18" x14ac:dyDescent="0.35">
      <c r="A22" s="12">
        <v>18050400</v>
      </c>
      <c r="B22" s="13" t="s">
        <v>41</v>
      </c>
      <c r="C22" s="18">
        <v>2311.9</v>
      </c>
      <c r="D22" s="18">
        <v>2405.6826700000001</v>
      </c>
      <c r="E22" s="14">
        <f t="shared" si="1"/>
        <v>104.05651931311908</v>
      </c>
    </row>
    <row r="23" spans="1:5" ht="53.4" customHeight="1" x14ac:dyDescent="0.35">
      <c r="A23" s="22">
        <v>18050500</v>
      </c>
      <c r="B23" s="13" t="s">
        <v>42</v>
      </c>
      <c r="C23" s="18">
        <v>1694</v>
      </c>
      <c r="D23" s="18">
        <v>1722.5964199999999</v>
      </c>
      <c r="E23" s="14">
        <f t="shared" si="1"/>
        <v>101.68810035419125</v>
      </c>
    </row>
    <row r="24" spans="1:5" s="3" customFormat="1" ht="17.399999999999999" x14ac:dyDescent="0.3">
      <c r="A24" s="9">
        <v>20000000</v>
      </c>
      <c r="B24" s="10" t="s">
        <v>7</v>
      </c>
      <c r="C24" s="19">
        <f>C25+C26+C30</f>
        <v>896.89999999999986</v>
      </c>
      <c r="D24" s="19">
        <f>D25+D26+D30</f>
        <v>784.29165999999998</v>
      </c>
      <c r="E24" s="11">
        <f t="shared" si="1"/>
        <v>87.444716244843363</v>
      </c>
    </row>
    <row r="25" spans="1:5" ht="36" x14ac:dyDescent="0.3">
      <c r="A25" s="15">
        <v>21000000</v>
      </c>
      <c r="B25" s="16" t="s">
        <v>8</v>
      </c>
      <c r="C25" s="18">
        <v>3.3</v>
      </c>
      <c r="D25" s="18">
        <v>40.602930000000001</v>
      </c>
      <c r="E25" s="14" t="s">
        <v>59</v>
      </c>
    </row>
    <row r="26" spans="1:5" ht="36" x14ac:dyDescent="0.3">
      <c r="A26" s="15">
        <v>22000000</v>
      </c>
      <c r="B26" s="16" t="s">
        <v>10</v>
      </c>
      <c r="C26" s="18">
        <f>C27+C28+C29</f>
        <v>753.4</v>
      </c>
      <c r="D26" s="18">
        <f>D27+D28+D29</f>
        <v>737.71717000000001</v>
      </c>
      <c r="E26" s="14">
        <f t="shared" si="1"/>
        <v>97.91839262012212</v>
      </c>
    </row>
    <row r="27" spans="1:5" ht="18" x14ac:dyDescent="0.3">
      <c r="A27" s="15">
        <v>22010000</v>
      </c>
      <c r="B27" s="16" t="s">
        <v>9</v>
      </c>
      <c r="C27" s="18">
        <v>508</v>
      </c>
      <c r="D27" s="18">
        <v>490.0949</v>
      </c>
      <c r="E27" s="14">
        <f t="shared" si="1"/>
        <v>96.475374015748031</v>
      </c>
    </row>
    <row r="28" spans="1:5" ht="54" x14ac:dyDescent="0.3">
      <c r="A28" s="15">
        <v>22080000</v>
      </c>
      <c r="B28" s="16" t="s">
        <v>11</v>
      </c>
      <c r="C28" s="18">
        <v>206.9</v>
      </c>
      <c r="D28" s="18">
        <v>211.66028</v>
      </c>
      <c r="E28" s="14">
        <f t="shared" si="1"/>
        <v>102.3007636539391</v>
      </c>
    </row>
    <row r="29" spans="1:5" ht="18" x14ac:dyDescent="0.35">
      <c r="A29" s="15">
        <v>22090000</v>
      </c>
      <c r="B29" s="12" t="s">
        <v>45</v>
      </c>
      <c r="C29" s="18">
        <v>38.5</v>
      </c>
      <c r="D29" s="18">
        <v>35.961990000000007</v>
      </c>
      <c r="E29" s="14">
        <f t="shared" si="1"/>
        <v>93.407766233766253</v>
      </c>
    </row>
    <row r="30" spans="1:5" ht="18" x14ac:dyDescent="0.3">
      <c r="A30" s="15">
        <v>24000000</v>
      </c>
      <c r="B30" s="16" t="s">
        <v>12</v>
      </c>
      <c r="C30" s="18">
        <f>C31</f>
        <v>140.19999999999999</v>
      </c>
      <c r="D30" s="18">
        <f>D31</f>
        <v>5.9715600000000002</v>
      </c>
      <c r="E30" s="14">
        <f t="shared" si="1"/>
        <v>4.259315263908702</v>
      </c>
    </row>
    <row r="31" spans="1:5" ht="18" x14ac:dyDescent="0.3">
      <c r="A31" s="15">
        <v>24060000</v>
      </c>
      <c r="B31" s="16" t="s">
        <v>13</v>
      </c>
      <c r="C31" s="18">
        <v>140.19999999999999</v>
      </c>
      <c r="D31" s="18">
        <v>5.9715600000000002</v>
      </c>
      <c r="E31" s="14">
        <f t="shared" si="1"/>
        <v>4.259315263908702</v>
      </c>
    </row>
    <row r="32" spans="1:5" ht="18" x14ac:dyDescent="0.35">
      <c r="A32" s="35" t="s">
        <v>28</v>
      </c>
      <c r="B32" s="36"/>
      <c r="C32" s="20">
        <f>C5+C24</f>
        <v>28579.29</v>
      </c>
      <c r="D32" s="20">
        <f>D5+D24</f>
        <v>29982.900659999999</v>
      </c>
      <c r="E32" s="21">
        <f t="shared" si="1"/>
        <v>104.91128596966544</v>
      </c>
    </row>
    <row r="33" spans="1:9" s="3" customFormat="1" ht="17.399999999999999" x14ac:dyDescent="0.3">
      <c r="A33" s="9">
        <v>40000000</v>
      </c>
      <c r="B33" s="10" t="s">
        <v>15</v>
      </c>
      <c r="C33" s="19">
        <f>SUM(C34:C37)</f>
        <v>34325.057999999997</v>
      </c>
      <c r="D33" s="19">
        <f>SUM(D34:D37)</f>
        <v>34305.190759999998</v>
      </c>
      <c r="E33" s="11">
        <f t="shared" ref="E33:E50" si="2">D33/C33*100</f>
        <v>99.942120301734079</v>
      </c>
    </row>
    <row r="34" spans="1:9" ht="18" x14ac:dyDescent="0.3">
      <c r="A34" s="15">
        <v>41020100</v>
      </c>
      <c r="B34" s="16" t="s">
        <v>47</v>
      </c>
      <c r="C34" s="18">
        <v>3484.5</v>
      </c>
      <c r="D34" s="18">
        <v>3484.5</v>
      </c>
      <c r="E34" s="14">
        <f t="shared" si="2"/>
        <v>100</v>
      </c>
    </row>
    <row r="35" spans="1:9" ht="36" x14ac:dyDescent="0.3">
      <c r="A35" s="15">
        <v>41033900</v>
      </c>
      <c r="B35" s="16" t="s">
        <v>49</v>
      </c>
      <c r="C35" s="18">
        <v>21561.7</v>
      </c>
      <c r="D35" s="18">
        <v>21561.7</v>
      </c>
      <c r="E35" s="14">
        <f t="shared" si="2"/>
        <v>100</v>
      </c>
    </row>
    <row r="36" spans="1:9" ht="97.95" customHeight="1" x14ac:dyDescent="0.3">
      <c r="A36" s="15">
        <v>41040200</v>
      </c>
      <c r="B36" s="16" t="s">
        <v>48</v>
      </c>
      <c r="C36" s="18">
        <v>732.83500000000004</v>
      </c>
      <c r="D36" s="18">
        <v>732.83500000000004</v>
      </c>
      <c r="E36" s="14">
        <f t="shared" si="2"/>
        <v>100</v>
      </c>
    </row>
    <row r="37" spans="1:9" ht="36" x14ac:dyDescent="0.3">
      <c r="A37" s="15">
        <v>41050000</v>
      </c>
      <c r="B37" s="16" t="s">
        <v>16</v>
      </c>
      <c r="C37" s="18">
        <v>8546.0229999999992</v>
      </c>
      <c r="D37" s="18">
        <v>8526.1557599999996</v>
      </c>
      <c r="E37" s="14">
        <f t="shared" si="2"/>
        <v>99.767526485711542</v>
      </c>
    </row>
    <row r="38" spans="1:9" s="7" customFormat="1" ht="21" x14ac:dyDescent="0.4">
      <c r="A38" s="31" t="s">
        <v>14</v>
      </c>
      <c r="B38" s="32"/>
      <c r="C38" s="19">
        <f>C5+C24+C33</f>
        <v>62904.347999999998</v>
      </c>
      <c r="D38" s="19">
        <f>D5+D24+D33</f>
        <v>64288.091419999997</v>
      </c>
      <c r="E38" s="11">
        <f t="shared" si="2"/>
        <v>102.19975798811237</v>
      </c>
      <c r="I38" s="8"/>
    </row>
    <row r="39" spans="1:9" ht="17.399999999999999" x14ac:dyDescent="0.3">
      <c r="A39" s="30" t="s">
        <v>17</v>
      </c>
      <c r="B39" s="30"/>
      <c r="C39" s="30"/>
      <c r="D39" s="30"/>
      <c r="E39" s="30"/>
    </row>
    <row r="40" spans="1:9" ht="18" x14ac:dyDescent="0.35">
      <c r="A40" s="17" t="s">
        <v>18</v>
      </c>
      <c r="B40" s="16" t="s">
        <v>19</v>
      </c>
      <c r="C40" s="18">
        <v>8320.1669999999995</v>
      </c>
      <c r="D40" s="18">
        <v>7374.3548500000006</v>
      </c>
      <c r="E40" s="14">
        <f>D40/C40*100</f>
        <v>88.632293678720643</v>
      </c>
    </row>
    <row r="41" spans="1:9" ht="18" x14ac:dyDescent="0.35">
      <c r="A41" s="17">
        <v>1000</v>
      </c>
      <c r="B41" s="16" t="s">
        <v>20</v>
      </c>
      <c r="C41" s="18">
        <v>48644.897879999997</v>
      </c>
      <c r="D41" s="18">
        <v>38932.398629999996</v>
      </c>
      <c r="E41" s="14">
        <f t="shared" si="2"/>
        <v>80.033878837695696</v>
      </c>
    </row>
    <row r="42" spans="1:9" ht="18" x14ac:dyDescent="0.35">
      <c r="A42" s="17">
        <v>2000</v>
      </c>
      <c r="B42" s="16" t="s">
        <v>21</v>
      </c>
      <c r="C42" s="18">
        <v>5233.1409999999996</v>
      </c>
      <c r="D42" s="18">
        <v>3703.0264699999998</v>
      </c>
      <c r="E42" s="14">
        <f t="shared" si="2"/>
        <v>70.76106816154963</v>
      </c>
    </row>
    <row r="43" spans="1:9" ht="18" x14ac:dyDescent="0.35">
      <c r="A43" s="17">
        <v>3000</v>
      </c>
      <c r="B43" s="16" t="s">
        <v>22</v>
      </c>
      <c r="C43" s="18">
        <v>3099.6467600000001</v>
      </c>
      <c r="D43" s="18">
        <v>2038.5350400000002</v>
      </c>
      <c r="E43" s="14">
        <f t="shared" si="2"/>
        <v>65.766688846828472</v>
      </c>
    </row>
    <row r="44" spans="1:9" ht="18" x14ac:dyDescent="0.35">
      <c r="A44" s="17">
        <v>4000</v>
      </c>
      <c r="B44" s="16" t="s">
        <v>23</v>
      </c>
      <c r="C44" s="18">
        <v>1902.2240000000002</v>
      </c>
      <c r="D44" s="18">
        <v>1731.8776300000004</v>
      </c>
      <c r="E44" s="14">
        <f t="shared" si="2"/>
        <v>91.044883778146016</v>
      </c>
    </row>
    <row r="45" spans="1:9" ht="18" x14ac:dyDescent="0.35">
      <c r="A45" s="17">
        <v>5000</v>
      </c>
      <c r="B45" s="16" t="s">
        <v>24</v>
      </c>
      <c r="C45" s="18">
        <v>3139.931</v>
      </c>
      <c r="D45" s="18">
        <v>1763.7869599999999</v>
      </c>
      <c r="E45" s="14">
        <f t="shared" si="2"/>
        <v>56.172793605974135</v>
      </c>
    </row>
    <row r="46" spans="1:9" ht="18" x14ac:dyDescent="0.35">
      <c r="A46" s="17">
        <v>6000</v>
      </c>
      <c r="B46" s="16" t="s">
        <v>25</v>
      </c>
      <c r="C46" s="18">
        <v>2286.8900000000003</v>
      </c>
      <c r="D46" s="18">
        <v>2016.7891300000001</v>
      </c>
      <c r="E46" s="14">
        <f t="shared" si="2"/>
        <v>88.189162137225651</v>
      </c>
    </row>
    <row r="47" spans="1:9" ht="18" x14ac:dyDescent="0.35">
      <c r="A47" s="17">
        <v>7000</v>
      </c>
      <c r="B47" s="16" t="s">
        <v>26</v>
      </c>
      <c r="C47" s="18">
        <v>260.53241000000003</v>
      </c>
      <c r="D47" s="18">
        <v>212.65715</v>
      </c>
      <c r="E47" s="14">
        <f t="shared" si="2"/>
        <v>81.624067424087457</v>
      </c>
    </row>
    <row r="48" spans="1:9" ht="18" x14ac:dyDescent="0.35">
      <c r="A48" s="17">
        <v>8000</v>
      </c>
      <c r="B48" s="16" t="s">
        <v>27</v>
      </c>
      <c r="C48" s="18">
        <v>166.45499999999998</v>
      </c>
      <c r="D48" s="18">
        <v>63.240260000000006</v>
      </c>
      <c r="E48" s="14">
        <f t="shared" si="2"/>
        <v>37.992406356072216</v>
      </c>
    </row>
    <row r="49" spans="1:5" ht="18" x14ac:dyDescent="0.35">
      <c r="A49" s="28" t="s">
        <v>68</v>
      </c>
      <c r="B49" s="16" t="s">
        <v>62</v>
      </c>
      <c r="C49" s="18">
        <v>920</v>
      </c>
      <c r="D49" s="18">
        <v>0</v>
      </c>
      <c r="E49" s="14">
        <f t="shared" si="2"/>
        <v>0</v>
      </c>
    </row>
    <row r="50" spans="1:5" ht="35.25" customHeight="1" x14ac:dyDescent="0.3">
      <c r="A50" s="33" t="s">
        <v>4</v>
      </c>
      <c r="B50" s="34"/>
      <c r="C50" s="11">
        <f>SUM(C40:C49)</f>
        <v>73973.885049999997</v>
      </c>
      <c r="D50" s="11">
        <f>SUM(D40:D49)</f>
        <v>57836.666119999994</v>
      </c>
      <c r="E50" s="11">
        <f t="shared" si="2"/>
        <v>78.185248863037785</v>
      </c>
    </row>
    <row r="51" spans="1:5" x14ac:dyDescent="0.3">
      <c r="D51" s="5"/>
    </row>
    <row r="53" spans="1:5" ht="18" x14ac:dyDescent="0.35">
      <c r="B53" s="26" t="s">
        <v>60</v>
      </c>
      <c r="C53" s="26"/>
      <c r="D53" s="27" t="s">
        <v>61</v>
      </c>
    </row>
  </sheetData>
  <mergeCells count="7">
    <mergeCell ref="A1:E1"/>
    <mergeCell ref="A4:E4"/>
    <mergeCell ref="A39:E39"/>
    <mergeCell ref="A38:B38"/>
    <mergeCell ref="A50:B50"/>
    <mergeCell ref="A32:B32"/>
    <mergeCell ref="A2:E2"/>
  </mergeCells>
  <pageMargins left="0.70866141732283472" right="0.7086614173228347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zoomScaleSheetLayoutView="100" workbookViewId="0">
      <pane xSplit="2" ySplit="4" topLeftCell="C12" activePane="bottomRight" state="frozen"/>
      <selection pane="topRight" activeCell="C1" sqref="C1"/>
      <selection pane="bottomLeft" activeCell="A4" sqref="A4"/>
      <selection pane="bottomRight" activeCell="C13" sqref="C13:C21"/>
    </sheetView>
  </sheetViews>
  <sheetFormatPr defaultColWidth="9.109375" defaultRowHeight="14.4" x14ac:dyDescent="0.3"/>
  <cols>
    <col min="1" max="1" width="14.44140625" style="1" customWidth="1"/>
    <col min="2" max="2" width="55.6640625" style="1" customWidth="1"/>
    <col min="3" max="3" width="16.5546875" style="1" customWidth="1"/>
    <col min="4" max="4" width="16.33203125" style="1" customWidth="1"/>
    <col min="5" max="5" width="23.88671875" style="1" customWidth="1"/>
    <col min="6" max="6" width="9.109375" style="1"/>
    <col min="7" max="7" width="12.109375" style="1" bestFit="1" customWidth="1"/>
    <col min="8" max="16384" width="9.109375" style="1"/>
  </cols>
  <sheetData>
    <row r="1" spans="1:8" ht="22.8" x14ac:dyDescent="0.4">
      <c r="A1" s="29" t="s">
        <v>58</v>
      </c>
      <c r="B1" s="29"/>
      <c r="C1" s="29"/>
      <c r="D1" s="29"/>
      <c r="E1" s="29"/>
    </row>
    <row r="2" spans="1:8" ht="93" customHeight="1" x14ac:dyDescent="0.4">
      <c r="A2" s="37" t="s">
        <v>71</v>
      </c>
      <c r="B2" s="37"/>
      <c r="C2" s="37"/>
      <c r="D2" s="37"/>
      <c r="E2" s="37"/>
    </row>
    <row r="3" spans="1:8" ht="55.2" x14ac:dyDescent="0.3">
      <c r="A3" s="2" t="s">
        <v>0</v>
      </c>
      <c r="B3" s="2" t="s">
        <v>1</v>
      </c>
      <c r="C3" s="2" t="s">
        <v>50</v>
      </c>
      <c r="D3" s="2" t="s">
        <v>67</v>
      </c>
      <c r="E3" s="2" t="s">
        <v>2</v>
      </c>
    </row>
    <row r="4" spans="1:8" s="3" customFormat="1" ht="17.399999999999999" x14ac:dyDescent="0.3">
      <c r="A4" s="30" t="s">
        <v>29</v>
      </c>
      <c r="B4" s="30"/>
      <c r="C4" s="30"/>
      <c r="D4" s="30"/>
      <c r="E4" s="30"/>
    </row>
    <row r="5" spans="1:8" s="3" customFormat="1" ht="17.399999999999999" x14ac:dyDescent="0.3">
      <c r="A5" s="9">
        <v>10000000</v>
      </c>
      <c r="B5" s="24" t="s">
        <v>5</v>
      </c>
      <c r="C5" s="11">
        <f>C6</f>
        <v>23</v>
      </c>
      <c r="D5" s="11">
        <f>D6</f>
        <v>20.556069999999998</v>
      </c>
      <c r="E5" s="11">
        <f t="shared" ref="E5:E7" si="0">D5/C5*100</f>
        <v>89.374217391304342</v>
      </c>
    </row>
    <row r="6" spans="1:8" ht="18" x14ac:dyDescent="0.3">
      <c r="A6" s="16">
        <v>19010000</v>
      </c>
      <c r="B6" s="25" t="s">
        <v>31</v>
      </c>
      <c r="C6" s="14">
        <v>23</v>
      </c>
      <c r="D6" s="14">
        <v>20.556069999999998</v>
      </c>
      <c r="E6" s="14">
        <f t="shared" si="0"/>
        <v>89.374217391304342</v>
      </c>
    </row>
    <row r="7" spans="1:8" s="3" customFormat="1" ht="17.399999999999999" x14ac:dyDescent="0.3">
      <c r="A7" s="9">
        <v>20000000</v>
      </c>
      <c r="B7" s="24" t="s">
        <v>7</v>
      </c>
      <c r="C7" s="11">
        <f>C8</f>
        <v>4363.7160000000003</v>
      </c>
      <c r="D7" s="11">
        <f>D8</f>
        <v>1259.5533300000002</v>
      </c>
      <c r="E7" s="11">
        <f t="shared" si="0"/>
        <v>28.864237040174018</v>
      </c>
    </row>
    <row r="8" spans="1:8" ht="21" x14ac:dyDescent="0.3">
      <c r="A8" s="16">
        <v>25000000</v>
      </c>
      <c r="B8" s="25" t="s">
        <v>51</v>
      </c>
      <c r="C8" s="14">
        <v>4363.7160000000003</v>
      </c>
      <c r="D8" s="14">
        <v>1259.5533300000002</v>
      </c>
      <c r="E8" s="23">
        <f>D8/C8*100</f>
        <v>28.864237040174018</v>
      </c>
    </row>
    <row r="9" spans="1:8" s="3" customFormat="1" ht="17.399999999999999" x14ac:dyDescent="0.3">
      <c r="A9" s="9">
        <v>30000000</v>
      </c>
      <c r="B9" s="24" t="s">
        <v>32</v>
      </c>
      <c r="C9" s="11">
        <f>C10</f>
        <v>70</v>
      </c>
      <c r="D9" s="11">
        <f>D10</f>
        <v>89.17358999999999</v>
      </c>
      <c r="E9" s="11">
        <f t="shared" ref="E9:E11" si="1">D9/C9*100</f>
        <v>127.39084285714284</v>
      </c>
    </row>
    <row r="10" spans="1:8" s="3" customFormat="1" ht="90" x14ac:dyDescent="0.3">
      <c r="A10" s="16">
        <v>33010100</v>
      </c>
      <c r="B10" s="25" t="s">
        <v>52</v>
      </c>
      <c r="C10" s="14">
        <v>70</v>
      </c>
      <c r="D10" s="14">
        <v>89.17358999999999</v>
      </c>
      <c r="E10" s="14">
        <f t="shared" si="1"/>
        <v>127.39084285714284</v>
      </c>
    </row>
    <row r="11" spans="1:8" s="7" customFormat="1" ht="21" x14ac:dyDescent="0.4">
      <c r="A11" s="38" t="s">
        <v>14</v>
      </c>
      <c r="B11" s="39"/>
      <c r="C11" s="4">
        <f>C5+C7+C9</f>
        <v>4456.7160000000003</v>
      </c>
      <c r="D11" s="4">
        <f>D5+D7+D9</f>
        <v>1369.2829900000002</v>
      </c>
      <c r="E11" s="4">
        <f t="shared" si="1"/>
        <v>30.72403514157061</v>
      </c>
      <c r="H11" s="8"/>
    </row>
    <row r="12" spans="1:8" ht="17.399999999999999" x14ac:dyDescent="0.3">
      <c r="A12" s="30" t="s">
        <v>30</v>
      </c>
      <c r="B12" s="30"/>
      <c r="C12" s="30"/>
      <c r="D12" s="30"/>
      <c r="E12" s="30"/>
    </row>
    <row r="13" spans="1:8" ht="18" x14ac:dyDescent="0.35">
      <c r="A13" s="17" t="s">
        <v>18</v>
      </c>
      <c r="B13" s="16" t="s">
        <v>19</v>
      </c>
      <c r="C13" s="14">
        <v>304.416</v>
      </c>
      <c r="D13" s="14">
        <v>703.38184999999999</v>
      </c>
      <c r="E13" s="14">
        <f t="shared" ref="E13:E22" si="2">D13/C13*100</f>
        <v>231.05942197519184</v>
      </c>
    </row>
    <row r="14" spans="1:8" s="6" customFormat="1" ht="18" x14ac:dyDescent="0.35">
      <c r="A14" s="17" t="s">
        <v>53</v>
      </c>
      <c r="B14" s="16" t="s">
        <v>20</v>
      </c>
      <c r="C14" s="14">
        <v>9460.2710700000007</v>
      </c>
      <c r="D14" s="14">
        <v>705.7349200000001</v>
      </c>
      <c r="E14" s="14">
        <f t="shared" si="2"/>
        <v>7.4599862390623866</v>
      </c>
    </row>
    <row r="15" spans="1:8" ht="18" x14ac:dyDescent="0.35">
      <c r="A15" s="17" t="s">
        <v>54</v>
      </c>
      <c r="B15" s="16" t="s">
        <v>22</v>
      </c>
      <c r="C15" s="14">
        <v>584.87199999999996</v>
      </c>
      <c r="D15" s="14">
        <v>304.79119000000003</v>
      </c>
      <c r="E15" s="14">
        <f t="shared" si="2"/>
        <v>52.112460504178706</v>
      </c>
    </row>
    <row r="16" spans="1:8" ht="18" x14ac:dyDescent="0.35">
      <c r="A16" s="17" t="s">
        <v>66</v>
      </c>
      <c r="B16" s="16" t="s">
        <v>23</v>
      </c>
      <c r="C16" s="14">
        <v>0</v>
      </c>
      <c r="D16" s="14">
        <v>15.732439999999999</v>
      </c>
      <c r="E16" s="14"/>
    </row>
    <row r="17" spans="1:5" ht="18" x14ac:dyDescent="0.35">
      <c r="A17" s="17" t="s">
        <v>55</v>
      </c>
      <c r="B17" s="16" t="s">
        <v>24</v>
      </c>
      <c r="C17" s="14">
        <v>557.20000000000005</v>
      </c>
      <c r="D17" s="14">
        <v>29.164069999999999</v>
      </c>
      <c r="E17" s="14">
        <f t="shared" si="2"/>
        <v>5.2340398420674799</v>
      </c>
    </row>
    <row r="18" spans="1:5" ht="18" x14ac:dyDescent="0.35">
      <c r="A18" s="28" t="s">
        <v>69</v>
      </c>
      <c r="B18" s="16" t="s">
        <v>25</v>
      </c>
      <c r="C18" s="14">
        <v>0</v>
      </c>
      <c r="D18" s="14">
        <v>8.3971400000000003</v>
      </c>
      <c r="E18" s="14"/>
    </row>
    <row r="19" spans="1:5" ht="22.95" customHeight="1" x14ac:dyDescent="0.35">
      <c r="A19" s="17" t="s">
        <v>56</v>
      </c>
      <c r="B19" s="16" t="s">
        <v>26</v>
      </c>
      <c r="C19" s="14">
        <v>2973.1120000000001</v>
      </c>
      <c r="D19" s="14">
        <v>407.86357999999996</v>
      </c>
      <c r="E19" s="14">
        <f t="shared" si="2"/>
        <v>13.718406168351544</v>
      </c>
    </row>
    <row r="20" spans="1:5" ht="22.95" customHeight="1" x14ac:dyDescent="0.35">
      <c r="A20" s="17" t="s">
        <v>57</v>
      </c>
      <c r="B20" s="16" t="s">
        <v>27</v>
      </c>
      <c r="C20" s="14">
        <v>406.137</v>
      </c>
      <c r="D20" s="14">
        <v>39</v>
      </c>
      <c r="E20" s="14">
        <f t="shared" si="2"/>
        <v>9.6026710198775298</v>
      </c>
    </row>
    <row r="21" spans="1:5" ht="22.95" customHeight="1" x14ac:dyDescent="0.35">
      <c r="A21" s="17" t="s">
        <v>68</v>
      </c>
      <c r="B21" s="16" t="s">
        <v>62</v>
      </c>
      <c r="C21" s="14">
        <v>562.90300000000002</v>
      </c>
      <c r="D21" s="14">
        <v>562.90300000000002</v>
      </c>
      <c r="E21" s="14">
        <f t="shared" si="2"/>
        <v>100</v>
      </c>
    </row>
    <row r="22" spans="1:5" ht="20.399999999999999" x14ac:dyDescent="0.35">
      <c r="A22" s="38" t="s">
        <v>4</v>
      </c>
      <c r="B22" s="39"/>
      <c r="C22" s="4">
        <f>SUM(C13:C21)</f>
        <v>14848.911070000002</v>
      </c>
      <c r="D22" s="4">
        <f>SUM(D13:D21)</f>
        <v>2776.9681900000005</v>
      </c>
      <c r="E22" s="4">
        <f t="shared" si="2"/>
        <v>18.701493846309365</v>
      </c>
    </row>
    <row r="25" spans="1:5" ht="18" x14ac:dyDescent="0.35">
      <c r="B25" s="26" t="s">
        <v>60</v>
      </c>
      <c r="C25" s="26"/>
      <c r="D25" s="27" t="s">
        <v>61</v>
      </c>
    </row>
  </sheetData>
  <mergeCells count="6">
    <mergeCell ref="A22:B22"/>
    <mergeCell ref="A1:E1"/>
    <mergeCell ref="A2:E2"/>
    <mergeCell ref="A4:E4"/>
    <mergeCell ref="A11:B11"/>
    <mergeCell ref="A12:E1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Загальний фонд</vt:lpstr>
      <vt:lpstr>Спеціальний фонд</vt:lpstr>
      <vt:lpstr>'Загальний фонд'!Заголовки_для_печати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Admin</cp:lastModifiedBy>
  <cp:lastPrinted>2021-05-06T07:21:18Z</cp:lastPrinted>
  <dcterms:created xsi:type="dcterms:W3CDTF">2019-03-21T07:18:57Z</dcterms:created>
  <dcterms:modified xsi:type="dcterms:W3CDTF">2021-06-02T07:18:17Z</dcterms:modified>
</cp:coreProperties>
</file>