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ИсходащаянаХЕР\!!!Берислав ОТГ!!!\доходи\"/>
    </mc:Choice>
  </mc:AlternateContent>
  <xr:revisionPtr revIDLastSave="0" documentId="13_ncr:1_{56604AA1-723A-4998-8471-E9C390404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гальний фонд" sheetId="1" r:id="rId1"/>
    <sheet name="Спеціальний фонд" sheetId="2" r:id="rId2"/>
  </sheets>
  <definedNames>
    <definedName name="_xlnm.Print_Titles" localSheetId="0">'Загальний фонд'!$6:$6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39" i="1"/>
  <c r="D29" i="1"/>
  <c r="C29" i="1"/>
  <c r="D9" i="1"/>
  <c r="C9" i="1"/>
  <c r="D15" i="2"/>
  <c r="C15" i="2"/>
  <c r="E16" i="2"/>
  <c r="C36" i="1"/>
  <c r="D36" i="1"/>
  <c r="C23" i="1"/>
  <c r="E26" i="2" l="1"/>
  <c r="E36" i="1"/>
  <c r="E15" i="2"/>
  <c r="D54" i="1"/>
  <c r="C54" i="1"/>
  <c r="E53" i="1"/>
  <c r="D23" i="1"/>
  <c r="C28" i="2" l="1"/>
  <c r="D28" i="2"/>
  <c r="E25" i="2"/>
  <c r="E27" i="2"/>
  <c r="E17" i="1"/>
  <c r="E18" i="1"/>
  <c r="E19" i="1"/>
  <c r="D16" i="1"/>
  <c r="C16" i="1"/>
  <c r="E19" i="2" l="1"/>
  <c r="D20" i="1"/>
  <c r="C20" i="1"/>
  <c r="C8" i="1" s="1"/>
  <c r="C33" i="1"/>
  <c r="D33" i="1"/>
  <c r="E22" i="1"/>
  <c r="E14" i="1"/>
  <c r="E21" i="2" l="1"/>
  <c r="E20" i="2"/>
  <c r="E32" i="1"/>
  <c r="D12" i="2"/>
  <c r="D8" i="2"/>
  <c r="C8" i="2"/>
  <c r="E13" i="2"/>
  <c r="C12" i="2"/>
  <c r="D10" i="2"/>
  <c r="C10" i="2"/>
  <c r="E38" i="1"/>
  <c r="E40" i="1"/>
  <c r="E10" i="1"/>
  <c r="E11" i="1"/>
  <c r="E12" i="1"/>
  <c r="E13" i="1"/>
  <c r="E15" i="1"/>
  <c r="E16" i="1"/>
  <c r="D27" i="1"/>
  <c r="D14" i="2" l="1"/>
  <c r="D17" i="2" s="1"/>
  <c r="C14" i="2"/>
  <c r="C17" i="2" s="1"/>
  <c r="E12" i="2"/>
  <c r="C27" i="1"/>
  <c r="E33" i="1"/>
  <c r="D8" i="1"/>
  <c r="E9" i="1"/>
  <c r="E20" i="1"/>
  <c r="E28" i="2"/>
  <c r="E17" i="2" l="1"/>
  <c r="C35" i="1"/>
  <c r="D35" i="1"/>
  <c r="D42" i="1"/>
  <c r="E44" i="1"/>
  <c r="E45" i="1"/>
  <c r="E46" i="1"/>
  <c r="E47" i="1"/>
  <c r="E48" i="1"/>
  <c r="E49" i="1"/>
  <c r="E50" i="1"/>
  <c r="E51" i="1"/>
  <c r="E52" i="1"/>
  <c r="E8" i="2" l="1"/>
  <c r="E14" i="2"/>
  <c r="E41" i="1"/>
  <c r="E34" i="1" l="1"/>
  <c r="E31" i="1"/>
  <c r="E30" i="1"/>
  <c r="E26" i="1"/>
  <c r="E24" i="1"/>
  <c r="E23" i="1"/>
  <c r="E9" i="2"/>
  <c r="E11" i="2" l="1"/>
  <c r="E25" i="1"/>
  <c r="E29" i="1"/>
  <c r="E21" i="1"/>
  <c r="E10" i="2" l="1"/>
  <c r="E27" i="1"/>
  <c r="E8" i="1"/>
  <c r="E35" i="1" l="1"/>
  <c r="E37" i="1" l="1"/>
  <c r="C42" i="1"/>
  <c r="E54" i="1" l="1"/>
  <c r="E42" i="1" l="1"/>
</calcChain>
</file>

<file path=xl/sharedStrings.xml><?xml version="1.0" encoding="utf-8"?>
<sst xmlns="http://schemas.openxmlformats.org/spreadsheetml/2006/main" count="100" uniqueCount="76">
  <si>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</si>
  <si>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</si>
  <si>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</si>
  <si>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</si>
  <si>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</si>
  <si>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</si>
  <si>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Податок та збір на доходи фізичних осіб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</si>
  <si>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</si>
  <si>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</si>
  <si>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</si>
  <si>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</si>
  <si>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</si>
  <si>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</si>
  <si>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</si>
  <si>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</si>
  <si>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</si>
  <si>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</si>
  <si>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</si>
  <si>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</si>
  <si>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</si>
  <si>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</si>
  <si>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</si>
  <si>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</si>
  <si>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</si>
  <si>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</si>
  <si>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</si>
  <si>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</si>
  <si>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</si>
  <si>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ДОХОДИ СПЕЦІАЛЬНОГО ФОНДУ</t>
  </si>
  <si>
    <t>Екологічний податок</t>
  </si>
  <si>
    <t>Доходи від операцій з капіталом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</si>
  <si>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</si>
  <si>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</si>
  <si>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</si>
  <si>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</si>
  <si>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</si>
  <si>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Податок на майно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</si>
  <si>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</si>
  <si>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</si>
  <si>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</si>
  <si>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</si>
  <si>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Місцеві податки та збори, що сплачуються (перераховуються) згідно з Податковим кодексом України</t>
  </si>
  <si>
    <t>Туристичний збір, сплачений фізичними особами </t>
  </si>
  <si>
    <t>Державне мито  </t>
  </si>
  <si>
    <t>Податок на прибуток підприємств та фінансових установ комунальної власності </t>
  </si>
  <si>
    <t>Базова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</si>
  <si>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</si>
  <si>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Освітня субвенція з державного бюджету місцевим бюджетам </t>
  </si>
  <si>
    <t>Власні надходження бюджетних установ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</si>
  <si>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</si>
  <si>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1000</t>
  </si>
  <si>
    <t>3000</t>
  </si>
  <si>
    <t>5000</t>
  </si>
  <si>
    <t>7000</t>
  </si>
  <si>
    <t>8000</t>
  </si>
  <si>
    <t>Інформація</t>
  </si>
  <si>
    <t>б.100</t>
  </si>
  <si>
    <t>Начальник фінансового управління</t>
  </si>
  <si>
    <t>Міжбюджетні трансферти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</si>
  <si>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</si>
  <si>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</si>
  <si>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</si>
  <si>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4000</t>
  </si>
  <si>
    <t>9000</t>
  </si>
  <si>
    <t>6000</t>
  </si>
  <si>
    <t>Рентна плата та плата за використання інших природних ресурсів </t>
  </si>
  <si>
    <t>Субвенція з місцевого бюджету на здійснення природоохоронних заходів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</si>
  <si>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</si>
  <si>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Разом доходів без трансфертів</t>
  </si>
  <si>
    <t>ВИДАТКИ СПЕЦІАЛЬНОГО ФОНДУ</t>
  </si>
  <si>
    <t>План на 2021 рік
(тис.грн)</t>
  </si>
  <si>
    <t>Ірина ЛИТВИНОВА</t>
  </si>
  <si>
    <t xml:space="preserve"> про виконання бюджету Бериславської міської територіальної громади станом на 01 вересня 2021 року</t>
  </si>
  <si>
    <t xml:space="preserve"> про виконання бюджету Бериславської міської територіальної громади
станом на 01 вересня 2021 року</t>
  </si>
  <si>
    <t>Виконано за січень-серпень 2021 року (тис.грн)</t>
  </si>
  <si>
    <t>План на
січень-серпень 2021 року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</si>
</sst>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7" fillId="0" borderId="0"/>
  </cellStyleXfs>
  <cellXfs count="4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4" fillId="0" borderId="1" xfId="1" applyNumberFormat="1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right" vertical="center"/>
    </xf>
  </cellXfs>
  <cellStyles count="8">
    <cellStyle name="Обычный" xfId="0" builtinId="0"/>
    <cellStyle name="Обычный 2" xfId="1" xr:uid="{00000000-0005-0000-0000-000001000000}"/>
    <cellStyle name="Обычный 2 2" xfId="7" xr:uid="{96266A8F-29EB-468F-A724-972536ADE813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  <cellStyle name="Обычный 6" xfId="5" xr:uid="{00000000-0005-0000-0000-000005000000}"/>
    <cellStyle name="Обычный 7" xfId="6" xr:uid="{EB4E4252-CF09-49C9-890C-0175685DEC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zoomScale="80" zoomScaleNormal="80" zoomScaleSheetLayoutView="100" workbookViewId="0">
      <pane ySplit="6" topLeftCell="A37" activePane="bottomLeft" state="frozen"/>
      <selection pane="bottomLeft" activeCell="I52" sqref="I52"/>
    </sheetView>
  </sheetViews>
  <sheetFormatPr defaultColWidth="9.140625" defaultRowHeight="15" x14ac:dyDescent="0.25"/>
  <cols>
    <col min="1" max="1" width="13.28515625" style="19" customWidth="1"/>
    <col min="2" max="2" width="60.7109375" style="16" customWidth="1"/>
    <col min="3" max="3" width="17.7109375" style="16" customWidth="1"/>
    <col min="4" max="4" width="17" style="16" customWidth="1"/>
    <col min="5" max="5" width="12.28515625" style="16" bestFit="1" customWidth="1"/>
    <col min="6" max="16384" width="9.140625" style="16"/>
  </cols>
  <sheetData>
    <row r="1" spans="1:5" ht="22.5" x14ac:dyDescent="0.25">
      <c r="A1" s="21" t="s">
        <v>55</v>
      </c>
      <c r="B1" s="21"/>
      <c r="C1" s="21"/>
      <c r="D1" s="21"/>
      <c r="E1" s="21"/>
    </row>
    <row r="2" spans="1:5" x14ac:dyDescent="0.25">
      <c r="A2" s="21" t="s">
        <v>72</v>
      </c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  <row r="6" spans="1:5" ht="57" x14ac:dyDescent="0.25">
      <c r="A6" s="1" t="s">
        <v>0</v>
      </c>
      <c r="B6" s="1" t="s">
        <v>1</v>
      </c>
      <c r="C6" s="1" t="s">
        <v>75</v>
      </c>
      <c r="D6" s="1" t="s">
        <v>74</v>
      </c>
      <c r="E6" s="1" t="s">
        <v>2</v>
      </c>
    </row>
    <row r="7" spans="1:5" s="23" customFormat="1" ht="18.75" x14ac:dyDescent="0.25">
      <c r="A7" s="22" t="s">
        <v>3</v>
      </c>
      <c r="B7" s="22"/>
      <c r="C7" s="22"/>
      <c r="D7" s="22"/>
      <c r="E7" s="22"/>
    </row>
    <row r="8" spans="1:5" s="23" customFormat="1" ht="18.75" x14ac:dyDescent="0.25">
      <c r="A8" s="17">
        <v>10000000</v>
      </c>
      <c r="B8" s="24" t="s">
        <v>5</v>
      </c>
      <c r="C8" s="3">
        <f>C9+C15+C16+C20+C14</f>
        <v>48960.000000000007</v>
      </c>
      <c r="D8" s="3">
        <f>D9+D15+D16+D20+D14</f>
        <v>50549.901949999999</v>
      </c>
      <c r="E8" s="3">
        <f>D8/C8*100</f>
        <v>103.24734875408494</v>
      </c>
    </row>
    <row r="9" spans="1:5" s="23" customFormat="1" ht="18.75" x14ac:dyDescent="0.25">
      <c r="A9" s="20">
        <v>11010000</v>
      </c>
      <c r="B9" s="25" t="s">
        <v>6</v>
      </c>
      <c r="C9" s="6">
        <f>SUM(C10:C13)</f>
        <v>32181.7</v>
      </c>
      <c r="D9" s="6">
        <f>SUM(D10:D13)</f>
        <v>33430.009570000002</v>
      </c>
      <c r="E9" s="4">
        <f t="shared" ref="E9:E20" si="0">D9/C9*100</f>
        <v>103.8789422870762</v>
      </c>
    </row>
    <row r="10" spans="1:5" s="23" customFormat="1" ht="56.25" x14ac:dyDescent="0.25">
      <c r="A10" s="20">
        <v>11010100</v>
      </c>
      <c r="B10" s="25" t="s">
        <v>31</v>
      </c>
      <c r="C10" s="6">
        <v>27470.7</v>
      </c>
      <c r="D10" s="6">
        <v>28343.758249999999</v>
      </c>
      <c r="E10" s="4">
        <f t="shared" si="0"/>
        <v>103.17814344010164</v>
      </c>
    </row>
    <row r="11" spans="1:5" s="23" customFormat="1" ht="93.75" x14ac:dyDescent="0.25">
      <c r="A11" s="20">
        <v>11010200</v>
      </c>
      <c r="B11" s="25" t="s">
        <v>32</v>
      </c>
      <c r="C11" s="6">
        <v>1780</v>
      </c>
      <c r="D11" s="6">
        <v>1825.2314099999999</v>
      </c>
      <c r="E11" s="4">
        <f t="shared" si="0"/>
        <v>102.5410904494382</v>
      </c>
    </row>
    <row r="12" spans="1:5" s="23" customFormat="1" ht="56.25" x14ac:dyDescent="0.25">
      <c r="A12" s="20">
        <v>11010400</v>
      </c>
      <c r="B12" s="25" t="s">
        <v>33</v>
      </c>
      <c r="C12" s="6">
        <v>2494</v>
      </c>
      <c r="D12" s="6">
        <v>2514.5907499999998</v>
      </c>
      <c r="E12" s="4">
        <f t="shared" si="0"/>
        <v>100.82561146752205</v>
      </c>
    </row>
    <row r="13" spans="1:5" s="23" customFormat="1" ht="56.25" x14ac:dyDescent="0.25">
      <c r="A13" s="20">
        <v>11010500</v>
      </c>
      <c r="B13" s="25" t="s">
        <v>34</v>
      </c>
      <c r="C13" s="6">
        <v>437</v>
      </c>
      <c r="D13" s="6">
        <v>746.42916000000002</v>
      </c>
      <c r="E13" s="4">
        <f t="shared" si="0"/>
        <v>170.8075881006865</v>
      </c>
    </row>
    <row r="14" spans="1:5" s="23" customFormat="1" ht="37.5" x14ac:dyDescent="0.25">
      <c r="A14" s="20">
        <v>11020200</v>
      </c>
      <c r="B14" s="25" t="s">
        <v>44</v>
      </c>
      <c r="C14" s="6">
        <v>7.3</v>
      </c>
      <c r="D14" s="6">
        <v>7.4135600000000004</v>
      </c>
      <c r="E14" s="4">
        <f t="shared" si="0"/>
        <v>101.55561643835618</v>
      </c>
    </row>
    <row r="15" spans="1:5" s="23" customFormat="1" ht="37.5" x14ac:dyDescent="0.25">
      <c r="A15" s="20">
        <v>13030000</v>
      </c>
      <c r="B15" s="25" t="s">
        <v>65</v>
      </c>
      <c r="C15" s="6">
        <v>6.9</v>
      </c>
      <c r="D15" s="6">
        <v>8.0938100000000013</v>
      </c>
      <c r="E15" s="4">
        <f t="shared" si="0"/>
        <v>117.30159420289856</v>
      </c>
    </row>
    <row r="16" spans="1:5" s="23" customFormat="1" ht="18.75" x14ac:dyDescent="0.25">
      <c r="A16" s="20">
        <v>14000000</v>
      </c>
      <c r="B16" s="25" t="s">
        <v>35</v>
      </c>
      <c r="C16" s="6">
        <f>SUM(C17:C19)</f>
        <v>2859.2</v>
      </c>
      <c r="D16" s="6">
        <f>SUM(D17:D19)</f>
        <v>2932.2323500000002</v>
      </c>
      <c r="E16" s="4">
        <f t="shared" si="0"/>
        <v>102.55429315892559</v>
      </c>
    </row>
    <row r="17" spans="1:5" s="23" customFormat="1" ht="37.5" x14ac:dyDescent="0.25">
      <c r="A17" s="20">
        <v>14020000</v>
      </c>
      <c r="B17" s="25" t="s">
        <v>59</v>
      </c>
      <c r="C17" s="6">
        <v>420</v>
      </c>
      <c r="D17" s="6">
        <v>429.97866999999997</v>
      </c>
      <c r="E17" s="4">
        <f t="shared" si="0"/>
        <v>102.3758738095238</v>
      </c>
    </row>
    <row r="18" spans="1:5" s="23" customFormat="1" ht="56.25" x14ac:dyDescent="0.25">
      <c r="A18" s="20">
        <v>14030000</v>
      </c>
      <c r="B18" s="25" t="s">
        <v>60</v>
      </c>
      <c r="C18" s="6">
        <v>1460</v>
      </c>
      <c r="D18" s="6">
        <v>1460.2890500000001</v>
      </c>
      <c r="E18" s="4">
        <f t="shared" si="0"/>
        <v>100.01979794520548</v>
      </c>
    </row>
    <row r="19" spans="1:5" s="23" customFormat="1" ht="56.25" x14ac:dyDescent="0.25">
      <c r="A19" s="20">
        <v>14040000</v>
      </c>
      <c r="B19" s="25" t="s">
        <v>61</v>
      </c>
      <c r="C19" s="6">
        <v>979.2</v>
      </c>
      <c r="D19" s="6">
        <v>1041.9646299999999</v>
      </c>
      <c r="E19" s="4">
        <f t="shared" si="0"/>
        <v>106.40978656045749</v>
      </c>
    </row>
    <row r="20" spans="1:5" s="23" customFormat="1" ht="56.25" x14ac:dyDescent="0.25">
      <c r="A20" s="20">
        <v>18000000</v>
      </c>
      <c r="B20" s="25" t="s">
        <v>41</v>
      </c>
      <c r="C20" s="6">
        <f>C21+C22+C23</f>
        <v>13904.9</v>
      </c>
      <c r="D20" s="6">
        <f>D21+D22+D23</f>
        <v>14172.15266</v>
      </c>
      <c r="E20" s="4">
        <f t="shared" si="0"/>
        <v>101.92200346640392</v>
      </c>
    </row>
    <row r="21" spans="1:5" ht="18.75" x14ac:dyDescent="0.25">
      <c r="A21" s="20">
        <v>18010000</v>
      </c>
      <c r="B21" s="25" t="s">
        <v>36</v>
      </c>
      <c r="C21" s="6">
        <v>6477</v>
      </c>
      <c r="D21" s="6">
        <v>6589.0918499999998</v>
      </c>
      <c r="E21" s="4">
        <f t="shared" ref="E21:E35" si="1">D21/C21*100</f>
        <v>101.73061371005095</v>
      </c>
    </row>
    <row r="22" spans="1:5" ht="18.75" x14ac:dyDescent="0.25">
      <c r="A22" s="20">
        <v>18030200</v>
      </c>
      <c r="B22" s="26" t="s">
        <v>42</v>
      </c>
      <c r="C22" s="6">
        <v>5.5</v>
      </c>
      <c r="D22" s="6">
        <v>6.2649999999999997</v>
      </c>
      <c r="E22" s="4">
        <f t="shared" si="1"/>
        <v>113.90909090909089</v>
      </c>
    </row>
    <row r="23" spans="1:5" ht="18.75" x14ac:dyDescent="0.25">
      <c r="A23" s="20">
        <v>18050000</v>
      </c>
      <c r="B23" s="25" t="s">
        <v>37</v>
      </c>
      <c r="C23" s="6">
        <f>SUM(C24:C26)</f>
        <v>7422.4</v>
      </c>
      <c r="D23" s="6">
        <f>SUM(D24:D26)</f>
        <v>7576.7958100000005</v>
      </c>
      <c r="E23" s="4">
        <f t="shared" si="1"/>
        <v>102.08013324531152</v>
      </c>
    </row>
    <row r="24" spans="1:5" ht="18.75" x14ac:dyDescent="0.25">
      <c r="A24" s="20">
        <v>18050300</v>
      </c>
      <c r="B24" s="25" t="s">
        <v>38</v>
      </c>
      <c r="C24" s="6">
        <v>984</v>
      </c>
      <c r="D24" s="6">
        <v>1076.9590000000001</v>
      </c>
      <c r="E24" s="4">
        <f t="shared" si="1"/>
        <v>109.44705284552848</v>
      </c>
    </row>
    <row r="25" spans="1:5" ht="18.75" x14ac:dyDescent="0.25">
      <c r="A25" s="20">
        <v>18050400</v>
      </c>
      <c r="B25" s="25" t="s">
        <v>39</v>
      </c>
      <c r="C25" s="6">
        <v>3862.4</v>
      </c>
      <c r="D25" s="6">
        <v>3913.8633100000002</v>
      </c>
      <c r="E25" s="4">
        <f t="shared" si="1"/>
        <v>101.33241792667771</v>
      </c>
    </row>
    <row r="26" spans="1:5" ht="93.75" x14ac:dyDescent="0.25">
      <c r="A26" s="20">
        <v>18050500</v>
      </c>
      <c r="B26" s="25" t="s">
        <v>40</v>
      </c>
      <c r="C26" s="6">
        <v>2576</v>
      </c>
      <c r="D26" s="6">
        <v>2585.9735000000001</v>
      </c>
      <c r="E26" s="4">
        <f t="shared" si="1"/>
        <v>100.3871700310559</v>
      </c>
    </row>
    <row r="27" spans="1:5" s="23" customFormat="1" ht="18.75" x14ac:dyDescent="0.25">
      <c r="A27" s="17">
        <v>20000000</v>
      </c>
      <c r="B27" s="24" t="s">
        <v>7</v>
      </c>
      <c r="C27" s="7">
        <f>C28+C29+C33</f>
        <v>1260.039</v>
      </c>
      <c r="D27" s="7">
        <f>D28+D29+D33</f>
        <v>1460.2099499999999</v>
      </c>
      <c r="E27" s="3">
        <f t="shared" si="1"/>
        <v>115.88609162097363</v>
      </c>
    </row>
    <row r="28" spans="1:5" ht="37.5" x14ac:dyDescent="0.25">
      <c r="A28" s="5">
        <v>21000000</v>
      </c>
      <c r="B28" s="13" t="s">
        <v>8</v>
      </c>
      <c r="C28" s="6">
        <v>33.6</v>
      </c>
      <c r="D28" s="6">
        <v>127.63419</v>
      </c>
      <c r="E28" s="4" t="s">
        <v>56</v>
      </c>
    </row>
    <row r="29" spans="1:5" ht="37.5" x14ac:dyDescent="0.25">
      <c r="A29" s="5">
        <v>22000000</v>
      </c>
      <c r="B29" s="13" t="s">
        <v>10</v>
      </c>
      <c r="C29" s="6">
        <f>SUM(C30:C32)</f>
        <v>1203.8000000000002</v>
      </c>
      <c r="D29" s="6">
        <f>SUM(D30:D32)</f>
        <v>1294.92373</v>
      </c>
      <c r="E29" s="4">
        <f t="shared" si="1"/>
        <v>107.56967353380959</v>
      </c>
    </row>
    <row r="30" spans="1:5" ht="18.75" x14ac:dyDescent="0.25">
      <c r="A30" s="5">
        <v>22010000</v>
      </c>
      <c r="B30" s="13" t="s">
        <v>9</v>
      </c>
      <c r="C30" s="6">
        <v>810</v>
      </c>
      <c r="D30" s="6">
        <v>890.82992999999999</v>
      </c>
      <c r="E30" s="4">
        <f t="shared" si="1"/>
        <v>109.97900370370371</v>
      </c>
    </row>
    <row r="31" spans="1:5" ht="56.25" x14ac:dyDescent="0.25">
      <c r="A31" s="5">
        <v>22080000</v>
      </c>
      <c r="B31" s="13" t="s">
        <v>11</v>
      </c>
      <c r="C31" s="6">
        <v>335.9</v>
      </c>
      <c r="D31" s="6">
        <v>353.04964000000001</v>
      </c>
      <c r="E31" s="4">
        <f t="shared" si="1"/>
        <v>105.10557904138138</v>
      </c>
    </row>
    <row r="32" spans="1:5" ht="18.75" x14ac:dyDescent="0.25">
      <c r="A32" s="5">
        <v>22090000</v>
      </c>
      <c r="B32" s="26" t="s">
        <v>43</v>
      </c>
      <c r="C32" s="6">
        <v>57.9</v>
      </c>
      <c r="D32" s="6">
        <v>51.044160000000005</v>
      </c>
      <c r="E32" s="4">
        <f t="shared" si="1"/>
        <v>88.159170984455969</v>
      </c>
    </row>
    <row r="33" spans="1:5" ht="18.75" x14ac:dyDescent="0.25">
      <c r="A33" s="5">
        <v>24000000</v>
      </c>
      <c r="B33" s="13" t="s">
        <v>12</v>
      </c>
      <c r="C33" s="6">
        <f>C34</f>
        <v>22.638999999999999</v>
      </c>
      <c r="D33" s="6">
        <f>D34</f>
        <v>37.652029999999996</v>
      </c>
      <c r="E33" s="4">
        <f t="shared" si="1"/>
        <v>166.31489906798004</v>
      </c>
    </row>
    <row r="34" spans="1:5" ht="18.75" x14ac:dyDescent="0.25">
      <c r="A34" s="5">
        <v>24060000</v>
      </c>
      <c r="B34" s="13" t="s">
        <v>13</v>
      </c>
      <c r="C34" s="6">
        <v>22.638999999999999</v>
      </c>
      <c r="D34" s="6">
        <v>37.652029999999996</v>
      </c>
      <c r="E34" s="4">
        <f t="shared" si="1"/>
        <v>166.31489906798004</v>
      </c>
    </row>
    <row r="35" spans="1:5" ht="19.5" x14ac:dyDescent="0.25">
      <c r="A35" s="27" t="s">
        <v>68</v>
      </c>
      <c r="B35" s="28"/>
      <c r="C35" s="8">
        <f>C8+C27</f>
        <v>50220.039000000004</v>
      </c>
      <c r="D35" s="8">
        <f>D8+D27</f>
        <v>52010.111899999996</v>
      </c>
      <c r="E35" s="9">
        <f t="shared" si="1"/>
        <v>103.56445939836883</v>
      </c>
    </row>
    <row r="36" spans="1:5" s="23" customFormat="1" ht="18.75" x14ac:dyDescent="0.25">
      <c r="A36" s="17">
        <v>40000000</v>
      </c>
      <c r="B36" s="24" t="s">
        <v>15</v>
      </c>
      <c r="C36" s="7">
        <f>SUM(C37:C41)</f>
        <v>55951.138999999996</v>
      </c>
      <c r="D36" s="7">
        <f>SUM(D37:D41)</f>
        <v>55020.535459999999</v>
      </c>
      <c r="E36" s="3">
        <f t="shared" ref="E36:E54" si="2">D36/C36*100</f>
        <v>98.336756754853553</v>
      </c>
    </row>
    <row r="37" spans="1:5" ht="18.75" x14ac:dyDescent="0.25">
      <c r="A37" s="5">
        <v>41020100</v>
      </c>
      <c r="B37" s="13" t="s">
        <v>45</v>
      </c>
      <c r="C37" s="6">
        <v>5575.2</v>
      </c>
      <c r="D37" s="6">
        <v>5575.2</v>
      </c>
      <c r="E37" s="4">
        <f t="shared" si="2"/>
        <v>100</v>
      </c>
    </row>
    <row r="38" spans="1:5" ht="37.5" x14ac:dyDescent="0.25">
      <c r="A38" s="5">
        <v>41033900</v>
      </c>
      <c r="B38" s="13" t="s">
        <v>47</v>
      </c>
      <c r="C38" s="6">
        <v>36356</v>
      </c>
      <c r="D38" s="6">
        <v>36356</v>
      </c>
      <c r="E38" s="4">
        <f t="shared" si="2"/>
        <v>100</v>
      </c>
    </row>
    <row r="39" spans="1:5" ht="75" x14ac:dyDescent="0.25">
      <c r="A39" s="5">
        <v>41035500</v>
      </c>
      <c r="B39" s="13" t="s">
        <v>67</v>
      </c>
      <c r="C39" s="6">
        <v>685.34400000000005</v>
      </c>
      <c r="D39" s="6">
        <v>685.34400000000005</v>
      </c>
      <c r="E39" s="4">
        <f t="shared" si="2"/>
        <v>100</v>
      </c>
    </row>
    <row r="40" spans="1:5" ht="93.75" x14ac:dyDescent="0.25">
      <c r="A40" s="5">
        <v>41040200</v>
      </c>
      <c r="B40" s="13" t="s">
        <v>46</v>
      </c>
      <c r="C40" s="6">
        <v>1172.5360000000001</v>
      </c>
      <c r="D40" s="6">
        <v>1172.5360000000001</v>
      </c>
      <c r="E40" s="4">
        <f t="shared" si="2"/>
        <v>100</v>
      </c>
    </row>
    <row r="41" spans="1:5" ht="37.5" x14ac:dyDescent="0.25">
      <c r="A41" s="5">
        <v>41050000</v>
      </c>
      <c r="B41" s="13" t="s">
        <v>16</v>
      </c>
      <c r="C41" s="6">
        <v>12162.058999999999</v>
      </c>
      <c r="D41" s="6">
        <v>11231.455460000001</v>
      </c>
      <c r="E41" s="4">
        <f t="shared" si="2"/>
        <v>92.348305989964373</v>
      </c>
    </row>
    <row r="42" spans="1:5" s="31" customFormat="1" ht="21" x14ac:dyDescent="0.25">
      <c r="A42" s="29" t="s">
        <v>14</v>
      </c>
      <c r="B42" s="30"/>
      <c r="C42" s="7">
        <f>C8+C27+C36</f>
        <v>106171.178</v>
      </c>
      <c r="D42" s="7">
        <f>D8+D27+D36</f>
        <v>107030.64736</v>
      </c>
      <c r="E42" s="3">
        <f t="shared" si="2"/>
        <v>100.80951287928632</v>
      </c>
    </row>
    <row r="43" spans="1:5" ht="18.75" x14ac:dyDescent="0.25">
      <c r="A43" s="22" t="s">
        <v>17</v>
      </c>
      <c r="B43" s="22"/>
      <c r="C43" s="22"/>
      <c r="D43" s="22"/>
      <c r="E43" s="22"/>
    </row>
    <row r="44" spans="1:5" ht="18.75" x14ac:dyDescent="0.25">
      <c r="A44" s="14" t="s">
        <v>18</v>
      </c>
      <c r="B44" s="13" t="s">
        <v>19</v>
      </c>
      <c r="C44" s="6">
        <v>15399.74</v>
      </c>
      <c r="D44" s="6">
        <v>12776.37</v>
      </c>
      <c r="E44" s="4">
        <f>D44/C44*100</f>
        <v>82.964842263570688</v>
      </c>
    </row>
    <row r="45" spans="1:5" ht="18.75" x14ac:dyDescent="0.25">
      <c r="A45" s="14">
        <v>1000</v>
      </c>
      <c r="B45" s="13" t="s">
        <v>20</v>
      </c>
      <c r="C45" s="6">
        <v>73891.990000000005</v>
      </c>
      <c r="D45" s="6">
        <v>61796.22</v>
      </c>
      <c r="E45" s="4">
        <f t="shared" si="2"/>
        <v>83.630471990265789</v>
      </c>
    </row>
    <row r="46" spans="1:5" ht="18.75" x14ac:dyDescent="0.25">
      <c r="A46" s="14">
        <v>2000</v>
      </c>
      <c r="B46" s="13" t="s">
        <v>21</v>
      </c>
      <c r="C46" s="6">
        <v>7940.96</v>
      </c>
      <c r="D46" s="6">
        <v>6043.06</v>
      </c>
      <c r="E46" s="4">
        <f t="shared" si="2"/>
        <v>76.099867018597251</v>
      </c>
    </row>
    <row r="47" spans="1:5" ht="18.75" x14ac:dyDescent="0.25">
      <c r="A47" s="14">
        <v>3000</v>
      </c>
      <c r="B47" s="13" t="s">
        <v>22</v>
      </c>
      <c r="C47" s="6">
        <v>3926.76</v>
      </c>
      <c r="D47" s="6">
        <v>3279.93</v>
      </c>
      <c r="E47" s="4">
        <f t="shared" si="2"/>
        <v>83.527641108700294</v>
      </c>
    </row>
    <row r="48" spans="1:5" ht="18.75" x14ac:dyDescent="0.25">
      <c r="A48" s="14">
        <v>4000</v>
      </c>
      <c r="B48" s="13" t="s">
        <v>23</v>
      </c>
      <c r="C48" s="6">
        <v>3031.89</v>
      </c>
      <c r="D48" s="6">
        <v>2776.66</v>
      </c>
      <c r="E48" s="4">
        <f t="shared" si="2"/>
        <v>91.581818601598343</v>
      </c>
    </row>
    <row r="49" spans="1:5" ht="18.75" x14ac:dyDescent="0.25">
      <c r="A49" s="14">
        <v>5000</v>
      </c>
      <c r="B49" s="13" t="s">
        <v>24</v>
      </c>
      <c r="C49" s="6">
        <v>3795.96</v>
      </c>
      <c r="D49" s="6">
        <v>3024.37</v>
      </c>
      <c r="E49" s="4">
        <f t="shared" si="2"/>
        <v>79.673389603683916</v>
      </c>
    </row>
    <row r="50" spans="1:5" ht="18.75" x14ac:dyDescent="0.25">
      <c r="A50" s="14">
        <v>6000</v>
      </c>
      <c r="B50" s="13" t="s">
        <v>25</v>
      </c>
      <c r="C50" s="6">
        <v>3249.72</v>
      </c>
      <c r="D50" s="6">
        <v>2999.01</v>
      </c>
      <c r="E50" s="4">
        <f t="shared" si="2"/>
        <v>92.285181492559374</v>
      </c>
    </row>
    <row r="51" spans="1:5" ht="18.75" x14ac:dyDescent="0.25">
      <c r="A51" s="14">
        <v>7000</v>
      </c>
      <c r="B51" s="13" t="s">
        <v>26</v>
      </c>
      <c r="C51" s="6">
        <v>389.18</v>
      </c>
      <c r="D51" s="6">
        <v>255.77</v>
      </c>
      <c r="E51" s="4">
        <f t="shared" si="2"/>
        <v>65.720232283262249</v>
      </c>
    </row>
    <row r="52" spans="1:5" ht="18.75" x14ac:dyDescent="0.25">
      <c r="A52" s="14">
        <v>8000</v>
      </c>
      <c r="B52" s="13" t="s">
        <v>27</v>
      </c>
      <c r="C52" s="6">
        <v>168.47</v>
      </c>
      <c r="D52" s="6">
        <v>124.18</v>
      </c>
      <c r="E52" s="4">
        <f t="shared" si="2"/>
        <v>73.710452899626063</v>
      </c>
    </row>
    <row r="53" spans="1:5" ht="18.75" x14ac:dyDescent="0.25">
      <c r="A53" s="15" t="s">
        <v>63</v>
      </c>
      <c r="B53" s="13" t="s">
        <v>58</v>
      </c>
      <c r="C53" s="6">
        <v>4610.0600000000004</v>
      </c>
      <c r="D53" s="6">
        <v>2859.73</v>
      </c>
      <c r="E53" s="4">
        <f t="shared" si="2"/>
        <v>62.032381357292522</v>
      </c>
    </row>
    <row r="54" spans="1:5" ht="18.75" x14ac:dyDescent="0.25">
      <c r="A54" s="32" t="s">
        <v>4</v>
      </c>
      <c r="B54" s="33"/>
      <c r="C54" s="3">
        <f>SUM(C44:C53)</f>
        <v>116404.73000000001</v>
      </c>
      <c r="D54" s="3">
        <f>SUM(D44:D53)</f>
        <v>95935.299999999974</v>
      </c>
      <c r="E54" s="3">
        <f t="shared" si="2"/>
        <v>82.415293605337141</v>
      </c>
    </row>
    <row r="55" spans="1:5" x14ac:dyDescent="0.25">
      <c r="D55" s="34"/>
    </row>
    <row r="56" spans="1:5" x14ac:dyDescent="0.25">
      <c r="D56" s="34"/>
    </row>
    <row r="58" spans="1:5" ht="18.75" x14ac:dyDescent="0.25">
      <c r="A58" s="40" t="s">
        <v>57</v>
      </c>
      <c r="B58" s="40"/>
      <c r="C58" s="35"/>
      <c r="D58" s="41" t="s">
        <v>71</v>
      </c>
      <c r="E58" s="41"/>
    </row>
  </sheetData>
  <mergeCells count="9">
    <mergeCell ref="A58:B58"/>
    <mergeCell ref="D58:E58"/>
    <mergeCell ref="A1:E1"/>
    <mergeCell ref="A7:E7"/>
    <mergeCell ref="A43:E43"/>
    <mergeCell ref="A42:B42"/>
    <mergeCell ref="A54:B54"/>
    <mergeCell ref="A35:B35"/>
    <mergeCell ref="A2:E4"/>
  </mergeCells>
  <pageMargins left="1.1811023622047243" right="0.59055118110236215" top="0.78740157480314965" bottom="0.78740157480314965" header="0" footer="0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zoomScaleNormal="100" zoomScaleSheetLayoutView="100" workbookViewId="0">
      <pane xSplit="2" ySplit="7" topLeftCell="C14" activePane="bottomRight" state="frozen"/>
      <selection pane="topRight" activeCell="C1" sqref="C1"/>
      <selection pane="bottomLeft" activeCell="A4" sqref="A4"/>
      <selection pane="bottomRight" activeCell="G31" sqref="G31"/>
    </sheetView>
  </sheetViews>
  <sheetFormatPr defaultColWidth="9.140625" defaultRowHeight="15" x14ac:dyDescent="0.25"/>
  <cols>
    <col min="1" max="1" width="14.42578125" style="19" customWidth="1"/>
    <col min="2" max="2" width="62.7109375" style="16" customWidth="1"/>
    <col min="3" max="3" width="14.28515625" style="16" bestFit="1" customWidth="1"/>
    <col min="4" max="4" width="16" style="16" bestFit="1" customWidth="1"/>
    <col min="5" max="5" width="12.28515625" style="16" bestFit="1" customWidth="1"/>
    <col min="6" max="16384" width="9.140625" style="16"/>
  </cols>
  <sheetData>
    <row r="1" spans="1:5" ht="22.5" x14ac:dyDescent="0.25">
      <c r="A1" s="21" t="s">
        <v>55</v>
      </c>
      <c r="B1" s="21"/>
      <c r="C1" s="21"/>
      <c r="D1" s="21"/>
      <c r="E1" s="21"/>
    </row>
    <row r="2" spans="1:5" x14ac:dyDescent="0.25">
      <c r="A2" s="21" t="s">
        <v>73</v>
      </c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  <row r="5" spans="1:5" ht="22.5" x14ac:dyDescent="0.25">
      <c r="A5" s="12"/>
      <c r="B5" s="12"/>
      <c r="C5" s="12"/>
      <c r="D5" s="12"/>
      <c r="E5" s="12"/>
    </row>
    <row r="6" spans="1:5" ht="57" x14ac:dyDescent="0.25">
      <c r="A6" s="1" t="s">
        <v>0</v>
      </c>
      <c r="B6" s="1" t="s">
        <v>1</v>
      </c>
      <c r="C6" s="1" t="s">
        <v>70</v>
      </c>
      <c r="D6" s="1" t="s">
        <v>74</v>
      </c>
      <c r="E6" s="1" t="s">
        <v>2</v>
      </c>
    </row>
    <row r="7" spans="1:5" s="23" customFormat="1" ht="18.75" x14ac:dyDescent="0.25">
      <c r="A7" s="22" t="s">
        <v>28</v>
      </c>
      <c r="B7" s="22"/>
      <c r="C7" s="22"/>
      <c r="D7" s="22"/>
      <c r="E7" s="22"/>
    </row>
    <row r="8" spans="1:5" s="23" customFormat="1" ht="18.75" x14ac:dyDescent="0.25">
      <c r="A8" s="17">
        <v>10000000</v>
      </c>
      <c r="B8" s="36" t="s">
        <v>5</v>
      </c>
      <c r="C8" s="3">
        <f>C9</f>
        <v>23</v>
      </c>
      <c r="D8" s="3">
        <f>D9</f>
        <v>28.854810000000001</v>
      </c>
      <c r="E8" s="3">
        <f t="shared" ref="E8:E10" si="0">D8/C8*100</f>
        <v>125.45569565217392</v>
      </c>
    </row>
    <row r="9" spans="1:5" ht="18.75" x14ac:dyDescent="0.25">
      <c r="A9" s="18">
        <v>19010000</v>
      </c>
      <c r="B9" s="11" t="s">
        <v>29</v>
      </c>
      <c r="C9" s="6">
        <v>23</v>
      </c>
      <c r="D9" s="6">
        <v>28.854810000000001</v>
      </c>
      <c r="E9" s="4">
        <f t="shared" si="0"/>
        <v>125.45569565217392</v>
      </c>
    </row>
    <row r="10" spans="1:5" s="23" customFormat="1" ht="18.75" x14ac:dyDescent="0.25">
      <c r="A10" s="17">
        <v>20000000</v>
      </c>
      <c r="B10" s="36" t="s">
        <v>7</v>
      </c>
      <c r="C10" s="3">
        <f>C11</f>
        <v>4363.7160000000003</v>
      </c>
      <c r="D10" s="3">
        <f>D11</f>
        <v>1713.3974999999998</v>
      </c>
      <c r="E10" s="3">
        <f t="shared" si="0"/>
        <v>39.264642795268976</v>
      </c>
    </row>
    <row r="11" spans="1:5" ht="20.25" x14ac:dyDescent="0.25">
      <c r="A11" s="18">
        <v>25000000</v>
      </c>
      <c r="B11" s="11" t="s">
        <v>48</v>
      </c>
      <c r="C11" s="6">
        <v>4363.7160000000003</v>
      </c>
      <c r="D11" s="6">
        <v>1713.3974999999998</v>
      </c>
      <c r="E11" s="10">
        <f>D11/C11*100</f>
        <v>39.264642795268976</v>
      </c>
    </row>
    <row r="12" spans="1:5" s="23" customFormat="1" ht="18.75" x14ac:dyDescent="0.25">
      <c r="A12" s="17">
        <v>30000000</v>
      </c>
      <c r="B12" s="36" t="s">
        <v>30</v>
      </c>
      <c r="C12" s="3">
        <f>C13</f>
        <v>89</v>
      </c>
      <c r="D12" s="3">
        <f>D13</f>
        <v>89.17358999999999</v>
      </c>
      <c r="E12" s="3">
        <f t="shared" ref="E12:E17" si="1">D12/C12*100</f>
        <v>100.19504494382021</v>
      </c>
    </row>
    <row r="13" spans="1:5" s="23" customFormat="1" ht="93.75" x14ac:dyDescent="0.25">
      <c r="A13" s="18">
        <v>33010100</v>
      </c>
      <c r="B13" s="11" t="s">
        <v>49</v>
      </c>
      <c r="C13" s="6">
        <v>89</v>
      </c>
      <c r="D13" s="6">
        <v>89.17358999999999</v>
      </c>
      <c r="E13" s="4">
        <f t="shared" si="1"/>
        <v>100.19504494382021</v>
      </c>
    </row>
    <row r="14" spans="1:5" s="31" customFormat="1" ht="21" x14ac:dyDescent="0.25">
      <c r="A14" s="37" t="s">
        <v>14</v>
      </c>
      <c r="B14" s="38"/>
      <c r="C14" s="2">
        <f>C8+C10+C12</f>
        <v>4475.7160000000003</v>
      </c>
      <c r="D14" s="2">
        <f>D8+D10+D12</f>
        <v>1831.4258999999997</v>
      </c>
      <c r="E14" s="2">
        <f t="shared" si="1"/>
        <v>40.919171368335249</v>
      </c>
    </row>
    <row r="15" spans="1:5" s="31" customFormat="1" ht="21" x14ac:dyDescent="0.25">
      <c r="A15" s="17">
        <v>40000000</v>
      </c>
      <c r="B15" s="24" t="s">
        <v>15</v>
      </c>
      <c r="C15" s="2">
        <f>C16</f>
        <v>1000</v>
      </c>
      <c r="D15" s="2">
        <f>D16</f>
        <v>1000</v>
      </c>
      <c r="E15" s="2">
        <f t="shared" si="1"/>
        <v>100</v>
      </c>
    </row>
    <row r="16" spans="1:5" s="31" customFormat="1" ht="37.5" x14ac:dyDescent="0.25">
      <c r="A16" s="18">
        <v>41053600</v>
      </c>
      <c r="B16" s="11" t="s">
        <v>66</v>
      </c>
      <c r="C16" s="6">
        <v>1000</v>
      </c>
      <c r="D16" s="6">
        <v>1000</v>
      </c>
      <c r="E16" s="2">
        <f t="shared" si="1"/>
        <v>100</v>
      </c>
    </row>
    <row r="17" spans="1:5" s="31" customFormat="1" ht="21" x14ac:dyDescent="0.25">
      <c r="A17" s="29" t="s">
        <v>14</v>
      </c>
      <c r="B17" s="30"/>
      <c r="C17" s="2">
        <f>C14+C15</f>
        <v>5475.7160000000003</v>
      </c>
      <c r="D17" s="2">
        <f>D14+D15</f>
        <v>2831.4258999999997</v>
      </c>
      <c r="E17" s="2">
        <f t="shared" si="1"/>
        <v>51.708779271970997</v>
      </c>
    </row>
    <row r="18" spans="1:5" ht="18.75" x14ac:dyDescent="0.25">
      <c r="A18" s="22" t="s">
        <v>69</v>
      </c>
      <c r="B18" s="22"/>
      <c r="C18" s="22"/>
      <c r="D18" s="22"/>
      <c r="E18" s="22"/>
    </row>
    <row r="19" spans="1:5" ht="18.75" x14ac:dyDescent="0.25">
      <c r="A19" s="14" t="s">
        <v>18</v>
      </c>
      <c r="B19" s="13" t="s">
        <v>19</v>
      </c>
      <c r="C19" s="6">
        <v>321.72000000000003</v>
      </c>
      <c r="D19" s="6">
        <v>796.81</v>
      </c>
      <c r="E19" s="4">
        <f t="shared" ref="E19:E28" si="2">D19/C19*100</f>
        <v>247.67188859878152</v>
      </c>
    </row>
    <row r="20" spans="1:5" s="39" customFormat="1" ht="18.75" x14ac:dyDescent="0.25">
      <c r="A20" s="14" t="s">
        <v>50</v>
      </c>
      <c r="B20" s="13" t="s">
        <v>20</v>
      </c>
      <c r="C20" s="6">
        <v>10274.26</v>
      </c>
      <c r="D20" s="6">
        <v>1897.61</v>
      </c>
      <c r="E20" s="4">
        <f t="shared" si="2"/>
        <v>18.469554011675779</v>
      </c>
    </row>
    <row r="21" spans="1:5" ht="18.75" x14ac:dyDescent="0.25">
      <c r="A21" s="14" t="s">
        <v>51</v>
      </c>
      <c r="B21" s="13" t="s">
        <v>22</v>
      </c>
      <c r="C21" s="6">
        <v>584.87</v>
      </c>
      <c r="D21" s="6">
        <v>465.82</v>
      </c>
      <c r="E21" s="4">
        <f t="shared" si="2"/>
        <v>79.645049327200908</v>
      </c>
    </row>
    <row r="22" spans="1:5" ht="18.75" x14ac:dyDescent="0.25">
      <c r="A22" s="14" t="s">
        <v>62</v>
      </c>
      <c r="B22" s="13" t="s">
        <v>23</v>
      </c>
      <c r="C22" s="6">
        <v>0</v>
      </c>
      <c r="D22" s="6">
        <v>29.73</v>
      </c>
      <c r="E22" s="4"/>
    </row>
    <row r="23" spans="1:5" ht="18.75" x14ac:dyDescent="0.25">
      <c r="A23" s="14" t="s">
        <v>52</v>
      </c>
      <c r="B23" s="13" t="s">
        <v>24</v>
      </c>
      <c r="C23" s="6">
        <v>557.20000000000005</v>
      </c>
      <c r="D23" s="6">
        <v>55.61</v>
      </c>
      <c r="E23" s="4">
        <f t="shared" si="2"/>
        <v>9.9802584350323027</v>
      </c>
    </row>
    <row r="24" spans="1:5" ht="18.75" x14ac:dyDescent="0.25">
      <c r="A24" s="15" t="s">
        <v>64</v>
      </c>
      <c r="B24" s="13" t="s">
        <v>25</v>
      </c>
      <c r="C24" s="6">
        <v>0</v>
      </c>
      <c r="D24" s="6">
        <v>9.99</v>
      </c>
      <c r="E24" s="4"/>
    </row>
    <row r="25" spans="1:5" ht="18.75" x14ac:dyDescent="0.25">
      <c r="A25" s="14" t="s">
        <v>53</v>
      </c>
      <c r="B25" s="13" t="s">
        <v>26</v>
      </c>
      <c r="C25" s="6">
        <v>1320.29</v>
      </c>
      <c r="D25" s="6">
        <v>621.36</v>
      </c>
      <c r="E25" s="4">
        <f t="shared" si="2"/>
        <v>47.06238780873899</v>
      </c>
    </row>
    <row r="26" spans="1:5" ht="18.75" x14ac:dyDescent="0.25">
      <c r="A26" s="14" t="s">
        <v>54</v>
      </c>
      <c r="B26" s="13" t="s">
        <v>27</v>
      </c>
      <c r="C26" s="6">
        <v>1216.1400000000001</v>
      </c>
      <c r="D26" s="6">
        <v>1075.27</v>
      </c>
      <c r="E26" s="4">
        <f t="shared" si="2"/>
        <v>88.416629664347852</v>
      </c>
    </row>
    <row r="27" spans="1:5" ht="18.75" x14ac:dyDescent="0.25">
      <c r="A27" s="14" t="s">
        <v>63</v>
      </c>
      <c r="B27" s="13" t="s">
        <v>58</v>
      </c>
      <c r="C27" s="6">
        <v>562.9</v>
      </c>
      <c r="D27" s="6">
        <v>562.9</v>
      </c>
      <c r="E27" s="4">
        <f t="shared" si="2"/>
        <v>100</v>
      </c>
    </row>
    <row r="28" spans="1:5" ht="20.25" x14ac:dyDescent="0.25">
      <c r="A28" s="37" t="s">
        <v>4</v>
      </c>
      <c r="B28" s="38"/>
      <c r="C28" s="2">
        <f>SUM(C19:C27)</f>
        <v>14837.38</v>
      </c>
      <c r="D28" s="2">
        <f>SUM(D19:D27)</f>
        <v>5515.1</v>
      </c>
      <c r="E28" s="2">
        <f t="shared" si="2"/>
        <v>37.170309043779973</v>
      </c>
    </row>
    <row r="32" spans="1:5" ht="18.75" x14ac:dyDescent="0.25">
      <c r="A32" s="40" t="s">
        <v>57</v>
      </c>
      <c r="B32" s="40"/>
      <c r="C32" s="35"/>
      <c r="D32" s="41" t="s">
        <v>71</v>
      </c>
      <c r="E32" s="41"/>
    </row>
  </sheetData>
  <mergeCells count="9">
    <mergeCell ref="A32:B32"/>
    <mergeCell ref="D32:E32"/>
    <mergeCell ref="A28:B28"/>
    <mergeCell ref="A1:E1"/>
    <mergeCell ref="A7:E7"/>
    <mergeCell ref="A14:B14"/>
    <mergeCell ref="A18:E18"/>
    <mergeCell ref="A17:B17"/>
    <mergeCell ref="A2:E4"/>
  </mergeCells>
  <pageMargins left="1.1811023622047243" right="0.59055118110236215" top="0.78740157480314965" bottom="0.78740157480314965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Загальний фонд</vt:lpstr>
      <vt:lpstr>Спеціальний фонд</vt:lpstr>
      <vt:lpstr>'Загальний фонд'!Заголовки_для_печати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BMR-FU-BG-NRS</cp:lastModifiedBy>
  <cp:lastPrinted>2021-09-01T07:13:07Z</cp:lastPrinted>
  <dcterms:created xsi:type="dcterms:W3CDTF">2019-03-21T07:18:57Z</dcterms:created>
  <dcterms:modified xsi:type="dcterms:W3CDTF">2021-09-01T07:52:15Z</dcterms:modified>
</cp:coreProperties>
</file>