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Y:\ИсходащаянаХЕР\!!!Берислав ОТГ!!!\доходи\НА САЙТ виконання  2021 рік\"/>
    </mc:Choice>
  </mc:AlternateContent>
  <xr:revisionPtr revIDLastSave="0" documentId="13_ncr:1_{85ADB4FE-EFCD-45BC-A196-A1CEC6403BE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гальний фонд" sheetId="1" r:id="rId1"/>
    <sheet name="Спеціальний фонд" sheetId="2" r:id="rId2"/>
  </sheets>
  <definedNames>
    <definedName name="_xlnm.Print_Titles" localSheetId="0">'Загальний фонд'!$6:$6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40" i="1"/>
  <c r="D29" i="1"/>
  <c r="C29" i="1"/>
  <c r="D9" i="1"/>
  <c r="C9" i="1"/>
  <c r="C37" i="1"/>
  <c r="D37" i="1"/>
  <c r="D15" i="2" l="1"/>
  <c r="E16" i="2"/>
  <c r="C15" i="2"/>
  <c r="E23" i="2"/>
  <c r="C55" i="1"/>
  <c r="E54" i="1"/>
  <c r="E37" i="1"/>
  <c r="D55" i="1"/>
  <c r="E15" i="2" l="1"/>
  <c r="E26" i="2"/>
  <c r="D23" i="1"/>
  <c r="C23" i="1"/>
  <c r="C28" i="2"/>
  <c r="D28" i="2"/>
  <c r="E25" i="2"/>
  <c r="E27" i="2"/>
  <c r="E17" i="1"/>
  <c r="E18" i="1"/>
  <c r="E19" i="1"/>
  <c r="D16" i="1"/>
  <c r="C16" i="1"/>
  <c r="E19" i="2" l="1"/>
  <c r="D20" i="1"/>
  <c r="C20" i="1"/>
  <c r="C8" i="1" s="1"/>
  <c r="C33" i="1"/>
  <c r="D33" i="1"/>
  <c r="E22" i="1"/>
  <c r="E14" i="1"/>
  <c r="E21" i="2" l="1"/>
  <c r="E20" i="2"/>
  <c r="E32" i="1"/>
  <c r="D12" i="2"/>
  <c r="D8" i="2"/>
  <c r="C8" i="2"/>
  <c r="E13" i="2"/>
  <c r="C12" i="2"/>
  <c r="D10" i="2"/>
  <c r="C10" i="2"/>
  <c r="E39" i="1"/>
  <c r="E41" i="1"/>
  <c r="E10" i="1"/>
  <c r="E11" i="1"/>
  <c r="E12" i="1"/>
  <c r="E13" i="1"/>
  <c r="E15" i="1"/>
  <c r="E16" i="1"/>
  <c r="D27" i="1"/>
  <c r="D14" i="2" l="1"/>
  <c r="D17" i="2" s="1"/>
  <c r="C14" i="2"/>
  <c r="C17" i="2" s="1"/>
  <c r="E12" i="2"/>
  <c r="C27" i="1"/>
  <c r="E33" i="1"/>
  <c r="D8" i="1"/>
  <c r="D36" i="1" s="1"/>
  <c r="D43" i="1" s="1"/>
  <c r="E9" i="1"/>
  <c r="E20" i="1"/>
  <c r="E28" i="2"/>
  <c r="E17" i="2" l="1"/>
  <c r="C36" i="1"/>
  <c r="C43" i="1" s="1"/>
  <c r="E45" i="1"/>
  <c r="E46" i="1"/>
  <c r="E47" i="1"/>
  <c r="E48" i="1"/>
  <c r="E49" i="1"/>
  <c r="E50" i="1"/>
  <c r="E51" i="1"/>
  <c r="E52" i="1"/>
  <c r="E53" i="1"/>
  <c r="E8" i="2" l="1"/>
  <c r="E14" i="2"/>
  <c r="E42" i="1"/>
  <c r="E34" i="1" l="1"/>
  <c r="E31" i="1"/>
  <c r="E30" i="1"/>
  <c r="E26" i="1"/>
  <c r="E24" i="1"/>
  <c r="E23" i="1"/>
  <c r="E9" i="2"/>
  <c r="E11" i="2" l="1"/>
  <c r="E25" i="1"/>
  <c r="E29" i="1"/>
  <c r="E21" i="1"/>
  <c r="E10" i="2" l="1"/>
  <c r="E27" i="1"/>
  <c r="E8" i="1"/>
  <c r="E36" i="1" l="1"/>
  <c r="E38" i="1" l="1"/>
  <c r="E55" i="1" l="1"/>
  <c r="E43" i="1" l="1"/>
</calcChain>
</file>

<file path=xl/sharedStrings.xml><?xml version="1.0" encoding="utf-8"?>
<sst xmlns="http://schemas.openxmlformats.org/spreadsheetml/2006/main" count="100" uniqueCount="77">
  <si>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</si>
  <si>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</si>
  <si>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</si>
  <si>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</si>
  <si>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</si>
  <si>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</si>
  <si>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Податок та збір на доходи фізичних осіб</t>
  </si>
  <si>
    <t>Неподаткові надходження </t>
  </si>
  <si>
    <t>Доходи від власності та підприємницької діяльності 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</si>
  <si>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</si>
  <si>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</si>
  <si>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</si>
  <si>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</si>
  <si>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</si>
  <si>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</si>
  <si>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</si>
  <si>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</si>
  <si>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</si>
  <si>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</si>
  <si>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</si>
  <si>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</si>
  <si>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</si>
  <si>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</si>
  <si>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</si>
  <si>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</si>
  <si>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</si>
  <si>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</si>
  <si>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</si>
  <si>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ДОХОДИ СПЕЦІАЛЬНОГО ФОНДУ</t>
  </si>
  <si>
    <t>Екологічний податок</t>
  </si>
  <si>
    <t>Доходи від операцій з капіталом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</si>
  <si>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</si>
  <si>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</si>
  <si>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</si>
  <si>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</si>
  <si>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</si>
  <si>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Податок на майно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</si>
  <si>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</si>
  <si>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</si>
  <si>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</si>
  <si>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</si>
  <si>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Місцеві податки та збори, що сплачуються (перераховуються) згідно з Податковим кодексом України</t>
  </si>
  <si>
    <t>Туристичний збір, сплачений фізичними особами </t>
  </si>
  <si>
    <t>Державне мито  </t>
  </si>
  <si>
    <t>Податок на прибуток підприємств та фінансових установ комунальної власності </t>
  </si>
  <si>
    <t>Базова дотація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</si>
  <si>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</si>
  <si>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Освітня субвенція з державного бюджету місцевим бюджетам </t>
  </si>
  <si>
    <t>Власні надходження бюджетних установ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</si>
  <si>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</si>
  <si>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1000</t>
  </si>
  <si>
    <t>3000</t>
  </si>
  <si>
    <t>5000</t>
  </si>
  <si>
    <t>7000</t>
  </si>
  <si>
    <t>8000</t>
  </si>
  <si>
    <t>Інформація</t>
  </si>
  <si>
    <t>Начальник фінансового управління</t>
  </si>
  <si>
    <t>Міжбюджетні трансферти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</si>
  <si>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</si>
  <si>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</si>
  <si>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</si>
  <si>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4000</t>
  </si>
  <si>
    <t>9000</t>
  </si>
  <si>
    <t>6000</t>
  </si>
  <si>
    <t>Рентна плата та плата за використання інших природних ресурсів </t>
  </si>
  <si>
    <t>Субвенція з місцевого бюджету на здійснення природоохоронних заходів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</si>
  <si>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</si>
  <si>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Разом доходів без трансфертів</t>
  </si>
  <si>
    <t>ВИДАТКИ СПЕЦІАЛЬНОГО ФОНДУ</t>
  </si>
  <si>
    <t>План на 2021 рік
(тис.грн)</t>
  </si>
  <si>
    <t>Ірина ЛИТВИНОВА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</si>
  <si>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</si>
  <si>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 про виконання бюджету Бериславської міської територіальної громади станом на 01 листопада 2021 року</t>
  </si>
  <si>
    <t>План на
січень- жовтень 2021 року (тис.грн)</t>
  </si>
  <si>
    <t>Виконано за січень-жовтень 2021 року (тис.грн)</t>
  </si>
  <si>
    <t>Виконано за січень-жовтень  2021 року (тис.грн)</t>
  </si>
  <si>
    <t xml:space="preserve"> про виконання бюджету Бериславської міської територіальної громади
станом на 01 листопада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</si>
</sst>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7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18" fillId="0" borderId="1" xfId="1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7" fillId="0" borderId="1" xfId="1" applyNumberFormat="1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164" fontId="17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</cellXfs>
  <cellStyles count="11">
    <cellStyle name="Обычный" xfId="0" builtinId="0"/>
    <cellStyle name="Обычный 10" xfId="10" xr:uid="{7DF35258-8352-4E09-86B4-A3F8FF7E96A1}"/>
    <cellStyle name="Обычный 2" xfId="1" xr:uid="{00000000-0005-0000-0000-000001000000}"/>
    <cellStyle name="Обычный 2 2" xfId="7" xr:uid="{96266A8F-29EB-468F-A724-972536ADE813}"/>
    <cellStyle name="Обычный 3" xfId="2" xr:uid="{00000000-0005-0000-0000-000002000000}"/>
    <cellStyle name="Обычный 4" xfId="3" xr:uid="{00000000-0005-0000-0000-000003000000}"/>
    <cellStyle name="Обычный 5" xfId="4" xr:uid="{00000000-0005-0000-0000-000004000000}"/>
    <cellStyle name="Обычный 6" xfId="5" xr:uid="{00000000-0005-0000-0000-000005000000}"/>
    <cellStyle name="Обычный 7" xfId="6" xr:uid="{EB4E4252-CF09-49C9-890C-0175685DEC97}"/>
    <cellStyle name="Обычный 8" xfId="8" xr:uid="{9C5C2A7C-369A-44D3-881E-AF9693DA515E}"/>
    <cellStyle name="Обычный 9" xfId="9" xr:uid="{96120778-A94E-49C3-BBFB-B32CB06B8C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view="pageBreakPreview" zoomScaleNormal="80" zoomScaleSheetLayoutView="100" workbookViewId="0">
      <pane ySplit="6" topLeftCell="A43" activePane="bottomLeft" state="frozen"/>
      <selection pane="bottomLeft" activeCell="E29" sqref="E28:E29"/>
    </sheetView>
  </sheetViews>
  <sheetFormatPr defaultColWidth="9.109375" defaultRowHeight="14.4" x14ac:dyDescent="0.3"/>
  <cols>
    <col min="1" max="1" width="13.33203125" style="19" customWidth="1"/>
    <col min="2" max="2" width="60.6640625" style="16" customWidth="1"/>
    <col min="3" max="3" width="17.6640625" style="16" customWidth="1"/>
    <col min="4" max="4" width="17" style="16" customWidth="1"/>
    <col min="5" max="5" width="12.33203125" style="16" bestFit="1" customWidth="1"/>
    <col min="6" max="6" width="16.6640625" style="16" customWidth="1"/>
    <col min="7" max="16384" width="9.109375" style="16"/>
  </cols>
  <sheetData>
    <row r="1" spans="1:5" ht="22.8" x14ac:dyDescent="0.3">
      <c r="A1" s="32" t="s">
        <v>55</v>
      </c>
      <c r="B1" s="32"/>
      <c r="C1" s="32"/>
      <c r="D1" s="32"/>
      <c r="E1" s="32"/>
    </row>
    <row r="2" spans="1:5" x14ac:dyDescent="0.3">
      <c r="A2" s="32" t="s">
        <v>72</v>
      </c>
      <c r="B2" s="32"/>
      <c r="C2" s="32"/>
      <c r="D2" s="32"/>
      <c r="E2" s="32"/>
    </row>
    <row r="3" spans="1:5" x14ac:dyDescent="0.3">
      <c r="A3" s="32"/>
      <c r="B3" s="32"/>
      <c r="C3" s="32"/>
      <c r="D3" s="32"/>
      <c r="E3" s="32"/>
    </row>
    <row r="4" spans="1:5" x14ac:dyDescent="0.3">
      <c r="A4" s="32"/>
      <c r="B4" s="32"/>
      <c r="C4" s="32"/>
      <c r="D4" s="32"/>
      <c r="E4" s="32"/>
    </row>
    <row r="6" spans="1:5" ht="55.2" x14ac:dyDescent="0.3">
      <c r="A6" s="1" t="s">
        <v>0</v>
      </c>
      <c r="B6" s="1" t="s">
        <v>1</v>
      </c>
      <c r="C6" s="1" t="s">
        <v>73</v>
      </c>
      <c r="D6" s="1" t="s">
        <v>74</v>
      </c>
      <c r="E6" s="1" t="s">
        <v>2</v>
      </c>
    </row>
    <row r="7" spans="1:5" s="21" customFormat="1" ht="17.399999999999999" x14ac:dyDescent="0.3">
      <c r="A7" s="33" t="s">
        <v>3</v>
      </c>
      <c r="B7" s="33"/>
      <c r="C7" s="33"/>
      <c r="D7" s="33"/>
      <c r="E7" s="33"/>
    </row>
    <row r="8" spans="1:5" s="21" customFormat="1" ht="17.399999999999999" x14ac:dyDescent="0.3">
      <c r="A8" s="17">
        <v>10000000</v>
      </c>
      <c r="B8" s="22" t="s">
        <v>5</v>
      </c>
      <c r="C8" s="3">
        <f>C9+C15+C16+C20+C14</f>
        <v>64728.384000000005</v>
      </c>
      <c r="D8" s="3">
        <f>D9+D15+D16+D20+D14</f>
        <v>66539.080759999997</v>
      </c>
      <c r="E8" s="3">
        <f>D8/C8*100</f>
        <v>102.79737674279028</v>
      </c>
    </row>
    <row r="9" spans="1:5" s="21" customFormat="1" ht="18" x14ac:dyDescent="0.3">
      <c r="A9" s="20">
        <v>11010000</v>
      </c>
      <c r="B9" s="23" t="s">
        <v>6</v>
      </c>
      <c r="C9" s="6">
        <f>SUM(C10:C13)</f>
        <v>41989.084000000003</v>
      </c>
      <c r="D9" s="6">
        <f>SUM(D10:D13)</f>
        <v>42383.071369999998</v>
      </c>
      <c r="E9" s="4">
        <f t="shared" ref="E9:E20" si="0">D9/C9*100</f>
        <v>100.93830903765368</v>
      </c>
    </row>
    <row r="10" spans="1:5" s="21" customFormat="1" ht="54" x14ac:dyDescent="0.3">
      <c r="A10" s="20">
        <v>11010100</v>
      </c>
      <c r="B10" s="23" t="s">
        <v>31</v>
      </c>
      <c r="C10" s="6">
        <v>35569.184000000001</v>
      </c>
      <c r="D10" s="6">
        <v>35320.091119999997</v>
      </c>
      <c r="E10" s="4">
        <f t="shared" si="0"/>
        <v>99.299694702020702</v>
      </c>
    </row>
    <row r="11" spans="1:5" s="21" customFormat="1" ht="90" x14ac:dyDescent="0.3">
      <c r="A11" s="20">
        <v>11010200</v>
      </c>
      <c r="B11" s="23" t="s">
        <v>32</v>
      </c>
      <c r="C11" s="6">
        <v>2199.9</v>
      </c>
      <c r="D11" s="6">
        <v>2286.48621</v>
      </c>
      <c r="E11" s="4">
        <f t="shared" si="0"/>
        <v>103.93591572344197</v>
      </c>
    </row>
    <row r="12" spans="1:5" s="21" customFormat="1" ht="54" x14ac:dyDescent="0.3">
      <c r="A12" s="20">
        <v>11010400</v>
      </c>
      <c r="B12" s="23" t="s">
        <v>33</v>
      </c>
      <c r="C12" s="6">
        <v>3415</v>
      </c>
      <c r="D12" s="6">
        <v>3925.9063799999999</v>
      </c>
      <c r="E12" s="4">
        <f t="shared" si="0"/>
        <v>114.96065534407028</v>
      </c>
    </row>
    <row r="13" spans="1:5" s="21" customFormat="1" ht="54" x14ac:dyDescent="0.3">
      <c r="A13" s="20">
        <v>11010500</v>
      </c>
      <c r="B13" s="23" t="s">
        <v>34</v>
      </c>
      <c r="C13" s="6">
        <v>805</v>
      </c>
      <c r="D13" s="6">
        <v>850.58765999999991</v>
      </c>
      <c r="E13" s="4">
        <f t="shared" si="0"/>
        <v>105.66306335403726</v>
      </c>
    </row>
    <row r="14" spans="1:5" s="21" customFormat="1" ht="36" x14ac:dyDescent="0.3">
      <c r="A14" s="20">
        <v>11020200</v>
      </c>
      <c r="B14" s="23" t="s">
        <v>44</v>
      </c>
      <c r="C14" s="6">
        <v>7.3</v>
      </c>
      <c r="D14" s="6">
        <v>7.4135600000000004</v>
      </c>
      <c r="E14" s="4">
        <f t="shared" si="0"/>
        <v>101.55561643835618</v>
      </c>
    </row>
    <row r="15" spans="1:5" s="21" customFormat="1" ht="36" x14ac:dyDescent="0.3">
      <c r="A15" s="20">
        <v>13030000</v>
      </c>
      <c r="B15" s="23" t="s">
        <v>64</v>
      </c>
      <c r="C15" s="6">
        <v>8.6999999999999993</v>
      </c>
      <c r="D15" s="6">
        <v>8.6726600000000005</v>
      </c>
      <c r="E15" s="4">
        <f t="shared" si="0"/>
        <v>99.685747126436794</v>
      </c>
    </row>
    <row r="16" spans="1:5" s="21" customFormat="1" ht="18" x14ac:dyDescent="0.3">
      <c r="A16" s="20">
        <v>14000000</v>
      </c>
      <c r="B16" s="23" t="s">
        <v>35</v>
      </c>
      <c r="C16" s="6">
        <f>SUM(C17:C19)</f>
        <v>4461.1000000000004</v>
      </c>
      <c r="D16" s="6">
        <f>SUM(D17:D19)</f>
        <v>4628.4840299999996</v>
      </c>
      <c r="E16" s="4">
        <f t="shared" si="0"/>
        <v>103.75207975611393</v>
      </c>
    </row>
    <row r="17" spans="1:5" s="21" customFormat="1" ht="36" x14ac:dyDescent="0.3">
      <c r="A17" s="20">
        <v>14020000</v>
      </c>
      <c r="B17" s="23" t="s">
        <v>58</v>
      </c>
      <c r="C17" s="6">
        <v>670</v>
      </c>
      <c r="D17" s="6">
        <v>641.51629000000003</v>
      </c>
      <c r="E17" s="4">
        <f t="shared" si="0"/>
        <v>95.748700000000014</v>
      </c>
    </row>
    <row r="18" spans="1:5" s="21" customFormat="1" ht="36" x14ac:dyDescent="0.3">
      <c r="A18" s="20">
        <v>14030000</v>
      </c>
      <c r="B18" s="23" t="s">
        <v>59</v>
      </c>
      <c r="C18" s="6">
        <v>1980</v>
      </c>
      <c r="D18" s="6">
        <v>2117.75702</v>
      </c>
      <c r="E18" s="4">
        <f t="shared" si="0"/>
        <v>106.95742525252525</v>
      </c>
    </row>
    <row r="19" spans="1:5" s="21" customFormat="1" ht="54" x14ac:dyDescent="0.3">
      <c r="A19" s="20">
        <v>14040000</v>
      </c>
      <c r="B19" s="23" t="s">
        <v>60</v>
      </c>
      <c r="C19" s="6">
        <v>1811.1</v>
      </c>
      <c r="D19" s="6">
        <v>1869.21072</v>
      </c>
      <c r="E19" s="4">
        <f t="shared" si="0"/>
        <v>103.2085870465463</v>
      </c>
    </row>
    <row r="20" spans="1:5" s="21" customFormat="1" ht="54" x14ac:dyDescent="0.3">
      <c r="A20" s="20">
        <v>18000000</v>
      </c>
      <c r="B20" s="23" t="s">
        <v>41</v>
      </c>
      <c r="C20" s="6">
        <f>C21+C22+C23</f>
        <v>18262.2</v>
      </c>
      <c r="D20" s="6">
        <f>D21+D22+D23</f>
        <v>19511.439140000002</v>
      </c>
      <c r="E20" s="4">
        <f t="shared" si="0"/>
        <v>106.84057309634107</v>
      </c>
    </row>
    <row r="21" spans="1:5" ht="18" x14ac:dyDescent="0.3">
      <c r="A21" s="20">
        <v>18010000</v>
      </c>
      <c r="B21" s="23" t="s">
        <v>36</v>
      </c>
      <c r="C21" s="6">
        <v>7711.4</v>
      </c>
      <c r="D21" s="6">
        <v>7787.1804800000009</v>
      </c>
      <c r="E21" s="4">
        <f t="shared" ref="E21:E36" si="1">D21/C21*100</f>
        <v>100.98270716082685</v>
      </c>
    </row>
    <row r="22" spans="1:5" ht="18" x14ac:dyDescent="0.3">
      <c r="A22" s="20">
        <v>18030200</v>
      </c>
      <c r="B22" s="24" t="s">
        <v>42</v>
      </c>
      <c r="C22" s="6">
        <v>6.3</v>
      </c>
      <c r="D22" s="6">
        <v>8.6050000000000004</v>
      </c>
      <c r="E22" s="4">
        <f t="shared" si="1"/>
        <v>136.5873015873016</v>
      </c>
    </row>
    <row r="23" spans="1:5" ht="18" x14ac:dyDescent="0.3">
      <c r="A23" s="20">
        <v>18050000</v>
      </c>
      <c r="B23" s="23" t="s">
        <v>37</v>
      </c>
      <c r="C23" s="6">
        <f>SUM(C24:C26)</f>
        <v>10544.5</v>
      </c>
      <c r="D23" s="6">
        <f>SUM(D24:D26)</f>
        <v>11715.65366</v>
      </c>
      <c r="E23" s="4">
        <f t="shared" si="1"/>
        <v>111.10677281995353</v>
      </c>
    </row>
    <row r="24" spans="1:5" ht="18" x14ac:dyDescent="0.3">
      <c r="A24" s="20">
        <v>18050300</v>
      </c>
      <c r="B24" s="23" t="s">
        <v>38</v>
      </c>
      <c r="C24" s="6">
        <v>1147</v>
      </c>
      <c r="D24" s="6">
        <v>1422.9151200000001</v>
      </c>
      <c r="E24" s="4">
        <f t="shared" si="1"/>
        <v>124.05537227550131</v>
      </c>
    </row>
    <row r="25" spans="1:5" ht="18" x14ac:dyDescent="0.3">
      <c r="A25" s="20">
        <v>18050400</v>
      </c>
      <c r="B25" s="23" t="s">
        <v>39</v>
      </c>
      <c r="C25" s="6">
        <v>4592</v>
      </c>
      <c r="D25" s="6">
        <v>5332.7147999999997</v>
      </c>
      <c r="E25" s="4">
        <f t="shared" si="1"/>
        <v>116.13054878048781</v>
      </c>
    </row>
    <row r="26" spans="1:5" ht="90" x14ac:dyDescent="0.3">
      <c r="A26" s="20">
        <v>18050500</v>
      </c>
      <c r="B26" s="23" t="s">
        <v>40</v>
      </c>
      <c r="C26" s="6">
        <v>4805.5</v>
      </c>
      <c r="D26" s="6">
        <v>4960.0237400000005</v>
      </c>
      <c r="E26" s="4">
        <f t="shared" si="1"/>
        <v>103.21556008739987</v>
      </c>
    </row>
    <row r="27" spans="1:5" s="21" customFormat="1" ht="17.399999999999999" x14ac:dyDescent="0.3">
      <c r="A27" s="17">
        <v>20000000</v>
      </c>
      <c r="B27" s="22" t="s">
        <v>7</v>
      </c>
      <c r="C27" s="7">
        <f>C28+C29+C33</f>
        <v>1726.4999999999998</v>
      </c>
      <c r="D27" s="7">
        <f>D28+D29+D33</f>
        <v>1882.15644</v>
      </c>
      <c r="E27" s="3">
        <f t="shared" si="1"/>
        <v>109.0157219808862</v>
      </c>
    </row>
    <row r="28" spans="1:5" ht="18" x14ac:dyDescent="0.3">
      <c r="A28" s="5">
        <v>21000000</v>
      </c>
      <c r="B28" s="13" t="s">
        <v>8</v>
      </c>
      <c r="C28" s="6">
        <v>128.5</v>
      </c>
      <c r="D28" s="6">
        <v>130.74442999999999</v>
      </c>
      <c r="E28" s="4">
        <f t="shared" si="1"/>
        <v>101.74663813229571</v>
      </c>
    </row>
    <row r="29" spans="1:5" ht="36" x14ac:dyDescent="0.3">
      <c r="A29" s="5">
        <v>22000000</v>
      </c>
      <c r="B29" s="13" t="s">
        <v>10</v>
      </c>
      <c r="C29" s="6">
        <f>SUM(C30:C32)</f>
        <v>1560.1999999999998</v>
      </c>
      <c r="D29" s="6">
        <f>SUM(D30:D32)</f>
        <v>1707.6661799999999</v>
      </c>
      <c r="E29" s="4">
        <f t="shared" si="1"/>
        <v>109.45174849378286</v>
      </c>
    </row>
    <row r="30" spans="1:5" ht="18" x14ac:dyDescent="0.3">
      <c r="A30" s="5">
        <v>22010000</v>
      </c>
      <c r="B30" s="13" t="s">
        <v>9</v>
      </c>
      <c r="C30" s="6">
        <v>1066.7</v>
      </c>
      <c r="D30" s="6">
        <v>1210.4126200000001</v>
      </c>
      <c r="E30" s="4">
        <f t="shared" si="1"/>
        <v>113.47263710509046</v>
      </c>
    </row>
    <row r="31" spans="1:5" ht="54" x14ac:dyDescent="0.3">
      <c r="A31" s="5">
        <v>22080000</v>
      </c>
      <c r="B31" s="13" t="s">
        <v>11</v>
      </c>
      <c r="C31" s="6">
        <v>421.9</v>
      </c>
      <c r="D31" s="6">
        <v>429.2722</v>
      </c>
      <c r="E31" s="4">
        <f t="shared" si="1"/>
        <v>101.7473808959469</v>
      </c>
    </row>
    <row r="32" spans="1:5" ht="18" x14ac:dyDescent="0.3">
      <c r="A32" s="5">
        <v>22090000</v>
      </c>
      <c r="B32" s="24" t="s">
        <v>43</v>
      </c>
      <c r="C32" s="6">
        <v>71.599999999999994</v>
      </c>
      <c r="D32" s="6">
        <v>67.981359999999995</v>
      </c>
      <c r="E32" s="4">
        <f t="shared" si="1"/>
        <v>94.946033519553069</v>
      </c>
    </row>
    <row r="33" spans="1:6" ht="18" x14ac:dyDescent="0.3">
      <c r="A33" s="5">
        <v>24000000</v>
      </c>
      <c r="B33" s="13" t="s">
        <v>12</v>
      </c>
      <c r="C33" s="6">
        <f>C34</f>
        <v>37.799999999999997</v>
      </c>
      <c r="D33" s="6">
        <f>D34</f>
        <v>43.745829999999998</v>
      </c>
      <c r="E33" s="4">
        <f t="shared" si="1"/>
        <v>115.729708994709</v>
      </c>
    </row>
    <row r="34" spans="1:6" ht="18" x14ac:dyDescent="0.3">
      <c r="A34" s="5">
        <v>24060000</v>
      </c>
      <c r="B34" s="13" t="s">
        <v>13</v>
      </c>
      <c r="C34" s="6">
        <v>37.799999999999997</v>
      </c>
      <c r="D34" s="6">
        <v>43.745829999999998</v>
      </c>
      <c r="E34" s="4">
        <f t="shared" si="1"/>
        <v>115.729708994709</v>
      </c>
    </row>
    <row r="35" spans="1:6" ht="90" x14ac:dyDescent="0.3">
      <c r="A35" s="5">
        <v>31010200</v>
      </c>
      <c r="B35" s="13" t="s">
        <v>71</v>
      </c>
      <c r="C35" s="6">
        <v>0</v>
      </c>
      <c r="D35" s="6">
        <v>0.13313999999999998</v>
      </c>
      <c r="E35" s="4"/>
    </row>
    <row r="36" spans="1:6" ht="18" x14ac:dyDescent="0.3">
      <c r="A36" s="38" t="s">
        <v>67</v>
      </c>
      <c r="B36" s="39"/>
      <c r="C36" s="8">
        <f>C8+C27</f>
        <v>66454.884000000005</v>
      </c>
      <c r="D36" s="8">
        <f>D8+D27+D35</f>
        <v>68421.370340000009</v>
      </c>
      <c r="E36" s="9">
        <f t="shared" si="1"/>
        <v>102.95912989630681</v>
      </c>
    </row>
    <row r="37" spans="1:6" s="21" customFormat="1" ht="17.399999999999999" x14ac:dyDescent="0.3">
      <c r="A37" s="17">
        <v>40000000</v>
      </c>
      <c r="B37" s="22" t="s">
        <v>15</v>
      </c>
      <c r="C37" s="7">
        <f>SUM(C38:C42)</f>
        <v>68518.131999999998</v>
      </c>
      <c r="D37" s="7">
        <f>SUM(D38:D42)</f>
        <v>68302.131549999991</v>
      </c>
      <c r="E37" s="3">
        <f t="shared" ref="E37:E55" si="2">D37/C37*100</f>
        <v>99.684754321673566</v>
      </c>
      <c r="F37" s="16"/>
    </row>
    <row r="38" spans="1:6" ht="18" x14ac:dyDescent="0.3">
      <c r="A38" s="5">
        <v>41020100</v>
      </c>
      <c r="B38" s="13" t="s">
        <v>45</v>
      </c>
      <c r="C38" s="6">
        <v>6969</v>
      </c>
      <c r="D38" s="6">
        <v>6969</v>
      </c>
      <c r="E38" s="4">
        <f t="shared" si="2"/>
        <v>100</v>
      </c>
    </row>
    <row r="39" spans="1:6" ht="36" x14ac:dyDescent="0.3">
      <c r="A39" s="5">
        <v>41033900</v>
      </c>
      <c r="B39" s="13" t="s">
        <v>47</v>
      </c>
      <c r="C39" s="6">
        <v>45650.9</v>
      </c>
      <c r="D39" s="6">
        <v>45650.9</v>
      </c>
      <c r="E39" s="4">
        <f t="shared" si="2"/>
        <v>100</v>
      </c>
    </row>
    <row r="40" spans="1:6" ht="72" x14ac:dyDescent="0.3">
      <c r="A40" s="5">
        <v>41035500</v>
      </c>
      <c r="B40" s="13" t="s">
        <v>66</v>
      </c>
      <c r="C40" s="6">
        <v>685.34400000000005</v>
      </c>
      <c r="D40" s="6">
        <v>685.34400000000005</v>
      </c>
      <c r="E40" s="4">
        <f t="shared" si="2"/>
        <v>100</v>
      </c>
    </row>
    <row r="41" spans="1:6" ht="90" x14ac:dyDescent="0.3">
      <c r="A41" s="5">
        <v>41040200</v>
      </c>
      <c r="B41" s="13" t="s">
        <v>46</v>
      </c>
      <c r="C41" s="6">
        <v>1465.67</v>
      </c>
      <c r="D41" s="6">
        <v>1465.67</v>
      </c>
      <c r="E41" s="4">
        <f t="shared" si="2"/>
        <v>100</v>
      </c>
    </row>
    <row r="42" spans="1:6" ht="36" x14ac:dyDescent="0.3">
      <c r="A42" s="5">
        <v>41050000</v>
      </c>
      <c r="B42" s="13" t="s">
        <v>16</v>
      </c>
      <c r="C42" s="6">
        <v>13747.218000000001</v>
      </c>
      <c r="D42" s="6">
        <v>13531.217550000001</v>
      </c>
      <c r="E42" s="4">
        <f t="shared" si="2"/>
        <v>98.428769733629025</v>
      </c>
    </row>
    <row r="43" spans="1:6" s="25" customFormat="1" ht="21" x14ac:dyDescent="0.3">
      <c r="A43" s="34" t="s">
        <v>14</v>
      </c>
      <c r="B43" s="35"/>
      <c r="C43" s="7">
        <f>C36+C37</f>
        <v>134973.016</v>
      </c>
      <c r="D43" s="7">
        <f>D36+D37</f>
        <v>136723.50189000001</v>
      </c>
      <c r="E43" s="3">
        <f t="shared" si="2"/>
        <v>101.29691544419516</v>
      </c>
    </row>
    <row r="44" spans="1:6" ht="17.399999999999999" x14ac:dyDescent="0.3">
      <c r="A44" s="33" t="s">
        <v>17</v>
      </c>
      <c r="B44" s="33"/>
      <c r="C44" s="33"/>
      <c r="D44" s="33"/>
      <c r="E44" s="33"/>
    </row>
    <row r="45" spans="1:6" ht="18" x14ac:dyDescent="0.3">
      <c r="A45" s="14" t="s">
        <v>18</v>
      </c>
      <c r="B45" s="13" t="s">
        <v>19</v>
      </c>
      <c r="C45" s="6">
        <v>18548.760600000001</v>
      </c>
      <c r="D45" s="6">
        <v>16420.690760000001</v>
      </c>
      <c r="E45" s="4">
        <f>D45/C45*100</f>
        <v>88.527158844241043</v>
      </c>
    </row>
    <row r="46" spans="1:6" ht="18" x14ac:dyDescent="0.3">
      <c r="A46" s="14">
        <v>1000</v>
      </c>
      <c r="B46" s="13" t="s">
        <v>20</v>
      </c>
      <c r="C46" s="6">
        <v>90873.563880000002</v>
      </c>
      <c r="D46" s="6">
        <v>77894.535100000008</v>
      </c>
      <c r="E46" s="4">
        <f t="shared" si="2"/>
        <v>85.717486774108465</v>
      </c>
    </row>
    <row r="47" spans="1:6" ht="18" x14ac:dyDescent="0.3">
      <c r="A47" s="14">
        <v>2000</v>
      </c>
      <c r="B47" s="13" t="s">
        <v>21</v>
      </c>
      <c r="C47" s="6">
        <v>9489.2630000000008</v>
      </c>
      <c r="D47" s="6">
        <v>7660.1666000000005</v>
      </c>
      <c r="E47" s="4">
        <f t="shared" si="2"/>
        <v>80.72456838850394</v>
      </c>
    </row>
    <row r="48" spans="1:6" ht="18" x14ac:dyDescent="0.3">
      <c r="A48" s="14">
        <v>3000</v>
      </c>
      <c r="B48" s="13" t="s">
        <v>22</v>
      </c>
      <c r="C48" s="6">
        <v>4717.018399999999</v>
      </c>
      <c r="D48" s="6">
        <v>4106.6845499999999</v>
      </c>
      <c r="E48" s="4">
        <f t="shared" si="2"/>
        <v>87.061024608256787</v>
      </c>
    </row>
    <row r="49" spans="1:5" ht="18" x14ac:dyDescent="0.3">
      <c r="A49" s="14">
        <v>4000</v>
      </c>
      <c r="B49" s="13" t="s">
        <v>23</v>
      </c>
      <c r="C49" s="6">
        <v>3734.2110000000002</v>
      </c>
      <c r="D49" s="6">
        <v>3319.3728500000002</v>
      </c>
      <c r="E49" s="4">
        <f t="shared" si="2"/>
        <v>88.890875475435109</v>
      </c>
    </row>
    <row r="50" spans="1:5" ht="18" x14ac:dyDescent="0.3">
      <c r="A50" s="14">
        <v>5000</v>
      </c>
      <c r="B50" s="13" t="s">
        <v>24</v>
      </c>
      <c r="C50" s="6">
        <v>4101.0200000000004</v>
      </c>
      <c r="D50" s="6">
        <v>3657.3227099999999</v>
      </c>
      <c r="E50" s="4">
        <f t="shared" si="2"/>
        <v>89.180806482289768</v>
      </c>
    </row>
    <row r="51" spans="1:5" ht="18" x14ac:dyDescent="0.3">
      <c r="A51" s="14">
        <v>6000</v>
      </c>
      <c r="B51" s="13" t="s">
        <v>25</v>
      </c>
      <c r="C51" s="6">
        <v>3812.2520000000004</v>
      </c>
      <c r="D51" s="6">
        <v>3444.1517100000001</v>
      </c>
      <c r="E51" s="4">
        <f t="shared" si="2"/>
        <v>90.344282329709571</v>
      </c>
    </row>
    <row r="52" spans="1:5" ht="18" x14ac:dyDescent="0.3">
      <c r="A52" s="14">
        <v>7000</v>
      </c>
      <c r="B52" s="13" t="s">
        <v>26</v>
      </c>
      <c r="C52" s="6">
        <v>1564.5194100000001</v>
      </c>
      <c r="D52" s="6">
        <v>517.58402000000001</v>
      </c>
      <c r="E52" s="4">
        <f t="shared" si="2"/>
        <v>33.082620560137379</v>
      </c>
    </row>
    <row r="53" spans="1:5" ht="18" x14ac:dyDescent="0.3">
      <c r="A53" s="14">
        <v>8000</v>
      </c>
      <c r="B53" s="13" t="s">
        <v>27</v>
      </c>
      <c r="C53" s="6">
        <v>209.95499999999998</v>
      </c>
      <c r="D53" s="6">
        <v>149.65935999999999</v>
      </c>
      <c r="E53" s="4">
        <f t="shared" si="2"/>
        <v>71.281636541163579</v>
      </c>
    </row>
    <row r="54" spans="1:5" ht="18" x14ac:dyDescent="0.3">
      <c r="A54" s="15" t="s">
        <v>62</v>
      </c>
      <c r="B54" s="13" t="s">
        <v>57</v>
      </c>
      <c r="C54" s="6">
        <v>4610.0599999999995</v>
      </c>
      <c r="D54" s="6">
        <v>4582.0039999999999</v>
      </c>
      <c r="E54" s="4">
        <f t="shared" si="2"/>
        <v>99.391417899116291</v>
      </c>
    </row>
    <row r="55" spans="1:5" ht="17.399999999999999" x14ac:dyDescent="0.3">
      <c r="A55" s="36" t="s">
        <v>4</v>
      </c>
      <c r="B55" s="37"/>
      <c r="C55" s="3">
        <f>SUM(C45:C54)</f>
        <v>141660.62329000002</v>
      </c>
      <c r="D55" s="3">
        <f>SUM(D45:D54)</f>
        <v>121752.17166000001</v>
      </c>
      <c r="E55" s="3">
        <f t="shared" si="2"/>
        <v>85.94637580462674</v>
      </c>
    </row>
    <row r="56" spans="1:5" x14ac:dyDescent="0.3">
      <c r="D56" s="26"/>
    </row>
    <row r="57" spans="1:5" x14ac:dyDescent="0.3">
      <c r="D57" s="26"/>
    </row>
    <row r="58" spans="1:5" x14ac:dyDescent="0.3">
      <c r="C58" s="26"/>
      <c r="D58" s="26"/>
    </row>
    <row r="59" spans="1:5" ht="18" x14ac:dyDescent="0.3">
      <c r="A59" s="30" t="s">
        <v>56</v>
      </c>
      <c r="B59" s="30"/>
      <c r="C59" s="27"/>
      <c r="D59" s="31" t="s">
        <v>70</v>
      </c>
      <c r="E59" s="31"/>
    </row>
  </sheetData>
  <mergeCells count="9">
    <mergeCell ref="A59:B59"/>
    <mergeCell ref="D59:E59"/>
    <mergeCell ref="A1:E1"/>
    <mergeCell ref="A7:E7"/>
    <mergeCell ref="A44:E44"/>
    <mergeCell ref="A43:B43"/>
    <mergeCell ref="A55:B55"/>
    <mergeCell ref="A36:B36"/>
    <mergeCell ref="A2:E4"/>
  </mergeCells>
  <pageMargins left="1.1811023622047243" right="0.59055118110236215" top="0.78740157480314965" bottom="0.78740157480314965" header="0" footer="0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abSelected="1" view="pageBreakPreview" zoomScaleNormal="100" zoomScaleSheetLayoutView="100" workbookViewId="0">
      <pane xSplit="2" ySplit="7" topLeftCell="C16" activePane="bottomRight" state="frozen"/>
      <selection pane="topRight" activeCell="C1" sqref="C1"/>
      <selection pane="bottomLeft" activeCell="A4" sqref="A4"/>
      <selection pane="bottomRight" activeCell="E22" sqref="E22"/>
    </sheetView>
  </sheetViews>
  <sheetFormatPr defaultColWidth="9.109375" defaultRowHeight="14.4" x14ac:dyDescent="0.3"/>
  <cols>
    <col min="1" max="1" width="14.44140625" style="19" customWidth="1"/>
    <col min="2" max="2" width="62.6640625" style="16" customWidth="1"/>
    <col min="3" max="3" width="14.33203125" style="16" bestFit="1" customWidth="1"/>
    <col min="4" max="4" width="16" style="16" bestFit="1" customWidth="1"/>
    <col min="5" max="5" width="12.33203125" style="16" bestFit="1" customWidth="1"/>
    <col min="6" max="6" width="9.109375" style="16"/>
    <col min="7" max="8" width="9.109375" style="16" customWidth="1"/>
    <col min="9" max="16384" width="9.109375" style="16"/>
  </cols>
  <sheetData>
    <row r="1" spans="1:5" ht="22.8" x14ac:dyDescent="0.3">
      <c r="A1" s="32" t="s">
        <v>55</v>
      </c>
      <c r="B1" s="32"/>
      <c r="C1" s="32"/>
      <c r="D1" s="32"/>
      <c r="E1" s="32"/>
    </row>
    <row r="2" spans="1:5" x14ac:dyDescent="0.3">
      <c r="A2" s="32" t="s">
        <v>76</v>
      </c>
      <c r="B2" s="32"/>
      <c r="C2" s="32"/>
      <c r="D2" s="32"/>
      <c r="E2" s="32"/>
    </row>
    <row r="3" spans="1:5" x14ac:dyDescent="0.3">
      <c r="A3" s="32"/>
      <c r="B3" s="32"/>
      <c r="C3" s="32"/>
      <c r="D3" s="32"/>
      <c r="E3" s="32"/>
    </row>
    <row r="4" spans="1:5" x14ac:dyDescent="0.3">
      <c r="A4" s="32"/>
      <c r="B4" s="32"/>
      <c r="C4" s="32"/>
      <c r="D4" s="32"/>
      <c r="E4" s="32"/>
    </row>
    <row r="5" spans="1:5" ht="22.8" x14ac:dyDescent="0.3">
      <c r="A5" s="12"/>
      <c r="B5" s="12"/>
      <c r="C5" s="12"/>
      <c r="D5" s="12"/>
      <c r="E5" s="12"/>
    </row>
    <row r="6" spans="1:5" ht="55.2" x14ac:dyDescent="0.3">
      <c r="A6" s="1" t="s">
        <v>0</v>
      </c>
      <c r="B6" s="1" t="s">
        <v>1</v>
      </c>
      <c r="C6" s="1" t="s">
        <v>69</v>
      </c>
      <c r="D6" s="1" t="s">
        <v>75</v>
      </c>
      <c r="E6" s="1" t="s">
        <v>2</v>
      </c>
    </row>
    <row r="7" spans="1:5" s="21" customFormat="1" ht="17.399999999999999" x14ac:dyDescent="0.3">
      <c r="A7" s="33" t="s">
        <v>28</v>
      </c>
      <c r="B7" s="33"/>
      <c r="C7" s="33"/>
      <c r="D7" s="33"/>
      <c r="E7" s="33"/>
    </row>
    <row r="8" spans="1:5" s="21" customFormat="1" ht="17.399999999999999" x14ac:dyDescent="0.3">
      <c r="A8" s="17">
        <v>10000000</v>
      </c>
      <c r="B8" s="28" t="s">
        <v>5</v>
      </c>
      <c r="C8" s="3">
        <f>C9</f>
        <v>23</v>
      </c>
      <c r="D8" s="3">
        <f>D9</f>
        <v>30.269020000000001</v>
      </c>
      <c r="E8" s="3">
        <f t="shared" ref="E8:E10" si="0">D8/C8*100</f>
        <v>131.60443478260871</v>
      </c>
    </row>
    <row r="9" spans="1:5" ht="18" x14ac:dyDescent="0.3">
      <c r="A9" s="18">
        <v>19010000</v>
      </c>
      <c r="B9" s="11" t="s">
        <v>29</v>
      </c>
      <c r="C9" s="6">
        <v>23</v>
      </c>
      <c r="D9" s="6">
        <v>30.269020000000001</v>
      </c>
      <c r="E9" s="4">
        <f t="shared" si="0"/>
        <v>131.60443478260871</v>
      </c>
    </row>
    <row r="10" spans="1:5" s="21" customFormat="1" ht="17.399999999999999" x14ac:dyDescent="0.3">
      <c r="A10" s="17">
        <v>20000000</v>
      </c>
      <c r="B10" s="28" t="s">
        <v>7</v>
      </c>
      <c r="C10" s="3">
        <f>C11</f>
        <v>4363.7160000000003</v>
      </c>
      <c r="D10" s="3">
        <f>D11</f>
        <v>2107.4853900000003</v>
      </c>
      <c r="E10" s="3">
        <f t="shared" si="0"/>
        <v>48.29565879172705</v>
      </c>
    </row>
    <row r="11" spans="1:5" ht="21" x14ac:dyDescent="0.3">
      <c r="A11" s="18">
        <v>25000000</v>
      </c>
      <c r="B11" s="11" t="s">
        <v>48</v>
      </c>
      <c r="C11" s="6">
        <v>4363.7160000000003</v>
      </c>
      <c r="D11" s="6">
        <v>2107.4853900000003</v>
      </c>
      <c r="E11" s="10">
        <f>D11/C11*100</f>
        <v>48.29565879172705</v>
      </c>
    </row>
    <row r="12" spans="1:5" s="21" customFormat="1" ht="17.399999999999999" x14ac:dyDescent="0.3">
      <c r="A12" s="17">
        <v>30000000</v>
      </c>
      <c r="B12" s="28" t="s">
        <v>30</v>
      </c>
      <c r="C12" s="3">
        <f>C13</f>
        <v>89</v>
      </c>
      <c r="D12" s="3">
        <f>D13</f>
        <v>89.17358999999999</v>
      </c>
      <c r="E12" s="3">
        <f t="shared" ref="E12:E17" si="1">D12/C12*100</f>
        <v>100.19504494382021</v>
      </c>
    </row>
    <row r="13" spans="1:5" s="21" customFormat="1" ht="95.4" customHeight="1" x14ac:dyDescent="0.3">
      <c r="A13" s="18">
        <v>33010100</v>
      </c>
      <c r="B13" s="11" t="s">
        <v>49</v>
      </c>
      <c r="C13" s="6">
        <v>89</v>
      </c>
      <c r="D13" s="6">
        <v>89.17358999999999</v>
      </c>
      <c r="E13" s="4">
        <f t="shared" si="1"/>
        <v>100.19504494382021</v>
      </c>
    </row>
    <row r="14" spans="1:5" s="25" customFormat="1" ht="21" x14ac:dyDescent="0.3">
      <c r="A14" s="40" t="s">
        <v>14</v>
      </c>
      <c r="B14" s="41"/>
      <c r="C14" s="2">
        <f>C8+C10+C12</f>
        <v>4475.7160000000003</v>
      </c>
      <c r="D14" s="2">
        <f>D8+D10+D12</f>
        <v>2226.9280000000003</v>
      </c>
      <c r="E14" s="2">
        <f t="shared" si="1"/>
        <v>49.755793263022049</v>
      </c>
    </row>
    <row r="15" spans="1:5" s="25" customFormat="1" ht="21" x14ac:dyDescent="0.3">
      <c r="A15" s="17">
        <v>40000000</v>
      </c>
      <c r="B15" s="22" t="s">
        <v>15</v>
      </c>
      <c r="C15" s="2">
        <f>C16</f>
        <v>1000</v>
      </c>
      <c r="D15" s="2">
        <f>D16</f>
        <v>1000</v>
      </c>
      <c r="E15" s="2">
        <f t="shared" si="1"/>
        <v>100</v>
      </c>
    </row>
    <row r="16" spans="1:5" s="25" customFormat="1" ht="36" x14ac:dyDescent="0.3">
      <c r="A16" s="18">
        <v>41053600</v>
      </c>
      <c r="B16" s="11" t="s">
        <v>65</v>
      </c>
      <c r="C16" s="6">
        <v>1000</v>
      </c>
      <c r="D16" s="6">
        <v>1000</v>
      </c>
      <c r="E16" s="2">
        <f t="shared" si="1"/>
        <v>100</v>
      </c>
    </row>
    <row r="17" spans="1:5" s="25" customFormat="1" ht="21" x14ac:dyDescent="0.3">
      <c r="A17" s="34" t="s">
        <v>14</v>
      </c>
      <c r="B17" s="35"/>
      <c r="C17" s="2">
        <f>C14+C15</f>
        <v>5475.7160000000003</v>
      </c>
      <c r="D17" s="2">
        <f>D14+D15</f>
        <v>3226.9280000000003</v>
      </c>
      <c r="E17" s="2">
        <f t="shared" si="1"/>
        <v>58.931617344654107</v>
      </c>
    </row>
    <row r="18" spans="1:5" ht="17.399999999999999" x14ac:dyDescent="0.3">
      <c r="A18" s="34" t="s">
        <v>68</v>
      </c>
      <c r="B18" s="42"/>
      <c r="C18" s="42"/>
      <c r="D18" s="42"/>
      <c r="E18" s="35"/>
    </row>
    <row r="19" spans="1:5" ht="18" x14ac:dyDescent="0.3">
      <c r="A19" s="14" t="s">
        <v>18</v>
      </c>
      <c r="B19" s="13" t="s">
        <v>19</v>
      </c>
      <c r="C19" s="6">
        <v>396.21600000000001</v>
      </c>
      <c r="D19" s="6">
        <v>815.81085000000007</v>
      </c>
      <c r="E19" s="4">
        <f t="shared" ref="E19:E28" si="2">D19/C19*100</f>
        <v>205.90053152825735</v>
      </c>
    </row>
    <row r="20" spans="1:5" s="29" customFormat="1" ht="18" x14ac:dyDescent="0.3">
      <c r="A20" s="14" t="s">
        <v>50</v>
      </c>
      <c r="B20" s="13" t="s">
        <v>20</v>
      </c>
      <c r="C20" s="6">
        <v>9736.7660699999997</v>
      </c>
      <c r="D20" s="6">
        <v>3486.0307700000008</v>
      </c>
      <c r="E20" s="4">
        <f t="shared" si="2"/>
        <v>35.802757763081402</v>
      </c>
    </row>
    <row r="21" spans="1:5" ht="18" x14ac:dyDescent="0.3">
      <c r="A21" s="14" t="s">
        <v>51</v>
      </c>
      <c r="B21" s="13" t="s">
        <v>22</v>
      </c>
      <c r="C21" s="6">
        <v>584.87199999999996</v>
      </c>
      <c r="D21" s="6">
        <v>608.36356999999998</v>
      </c>
      <c r="E21" s="4">
        <f t="shared" si="2"/>
        <v>104.01653182234747</v>
      </c>
    </row>
    <row r="22" spans="1:5" ht="18" x14ac:dyDescent="0.3">
      <c r="A22" s="14" t="s">
        <v>61</v>
      </c>
      <c r="B22" s="13" t="s">
        <v>23</v>
      </c>
      <c r="C22" s="6">
        <v>0</v>
      </c>
      <c r="D22" s="6">
        <v>29.732419999999998</v>
      </c>
      <c r="E22" s="4"/>
    </row>
    <row r="23" spans="1:5" ht="18" x14ac:dyDescent="0.3">
      <c r="A23" s="14" t="s">
        <v>52</v>
      </c>
      <c r="B23" s="13" t="s">
        <v>24</v>
      </c>
      <c r="C23" s="6">
        <v>557.20000000000005</v>
      </c>
      <c r="D23" s="6">
        <v>60.522390000000001</v>
      </c>
      <c r="E23" s="4">
        <f t="shared" si="2"/>
        <v>10.86187903804738</v>
      </c>
    </row>
    <row r="24" spans="1:5" ht="18" x14ac:dyDescent="0.3">
      <c r="A24" s="15" t="s">
        <v>63</v>
      </c>
      <c r="B24" s="13" t="s">
        <v>25</v>
      </c>
      <c r="C24" s="6">
        <v>0</v>
      </c>
      <c r="D24" s="6">
        <v>9.9852099999999986</v>
      </c>
      <c r="E24" s="4"/>
    </row>
    <row r="25" spans="1:5" ht="18" x14ac:dyDescent="0.3">
      <c r="A25" s="14" t="s">
        <v>53</v>
      </c>
      <c r="B25" s="13" t="s">
        <v>26</v>
      </c>
      <c r="C25" s="6">
        <v>679.94400000000007</v>
      </c>
      <c r="D25" s="6">
        <v>621.36242000000004</v>
      </c>
      <c r="E25" s="4">
        <f t="shared" si="2"/>
        <v>91.38435224077277</v>
      </c>
    </row>
    <row r="26" spans="1:5" ht="18" x14ac:dyDescent="0.3">
      <c r="A26" s="14" t="s">
        <v>54</v>
      </c>
      <c r="B26" s="13" t="s">
        <v>27</v>
      </c>
      <c r="C26" s="6">
        <v>1716.1369999999999</v>
      </c>
      <c r="D26" s="6">
        <v>1199.9995800000002</v>
      </c>
      <c r="E26" s="4">
        <f t="shared" si="2"/>
        <v>69.924462907098913</v>
      </c>
    </row>
    <row r="27" spans="1:5" ht="18" x14ac:dyDescent="0.3">
      <c r="A27" s="14" t="s">
        <v>62</v>
      </c>
      <c r="B27" s="13" t="s">
        <v>57</v>
      </c>
      <c r="C27" s="6">
        <v>562.90300000000002</v>
      </c>
      <c r="D27" s="6">
        <v>562.90300000000002</v>
      </c>
      <c r="E27" s="4">
        <f t="shared" si="2"/>
        <v>100</v>
      </c>
    </row>
    <row r="28" spans="1:5" ht="20.399999999999999" x14ac:dyDescent="0.3">
      <c r="A28" s="40" t="s">
        <v>4</v>
      </c>
      <c r="B28" s="41"/>
      <c r="C28" s="2">
        <f>SUM(C19:C27)</f>
        <v>14234.038070000001</v>
      </c>
      <c r="D28" s="2">
        <f>SUM(D19:D27)</f>
        <v>7394.7102100000011</v>
      </c>
      <c r="E28" s="2">
        <f t="shared" si="2"/>
        <v>51.950895266925478</v>
      </c>
    </row>
    <row r="32" spans="1:5" ht="18" x14ac:dyDescent="0.3">
      <c r="A32" s="30" t="s">
        <v>56</v>
      </c>
      <c r="B32" s="30"/>
      <c r="C32" s="27"/>
      <c r="D32" s="31" t="s">
        <v>70</v>
      </c>
      <c r="E32" s="31"/>
    </row>
  </sheetData>
  <mergeCells count="9">
    <mergeCell ref="A32:B32"/>
    <mergeCell ref="D32:E32"/>
    <mergeCell ref="A28:B28"/>
    <mergeCell ref="A1:E1"/>
    <mergeCell ref="A7:E7"/>
    <mergeCell ref="A14:B14"/>
    <mergeCell ref="A18:E18"/>
    <mergeCell ref="A17:B17"/>
    <mergeCell ref="A2:E4"/>
  </mergeCells>
  <pageMargins left="1.1811023622047243" right="0.59055118110236215" top="0.78740157480314965" bottom="0.78740157480314965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Загальний фонд</vt:lpstr>
      <vt:lpstr>Спеціальний фонд</vt:lpstr>
      <vt:lpstr>'Загальний фонд'!Заголовки_для_печати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BMR-FU-NU-LIG</cp:lastModifiedBy>
  <cp:lastPrinted>2021-10-01T06:48:16Z</cp:lastPrinted>
  <dcterms:created xsi:type="dcterms:W3CDTF">2019-03-21T07:18:57Z</dcterms:created>
  <dcterms:modified xsi:type="dcterms:W3CDTF">2021-11-02T11:43:20Z</dcterms:modified>
</cp:coreProperties>
</file>