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ИсходащаянаХЕР\!!!Берислав ОТГ!!!\сделать подання\2021\10\"/>
    </mc:Choice>
  </mc:AlternateContent>
  <xr:revisionPtr revIDLastSave="0" documentId="13_ncr:1_{700DC5C7-4F2A-4C7A-8A13-FA51AA0E22D1}" xr6:coauthVersionLast="47" xr6:coauthVersionMax="47" xr10:uidLastSave="{00000000-0000-0000-0000-000000000000}"/>
  <bookViews>
    <workbookView xWindow="-120" yWindow="-120" windowWidth="29040" windowHeight="16440" activeTab="2" xr2:uid="{00000000-000D-0000-FFFF-FFFF00000000}"/>
  </bookViews>
  <sheets>
    <sheet name="доходи 1" sheetId="7" r:id="rId1"/>
    <sheet name="джерела 2" sheetId="8" r:id="rId2"/>
    <sheet name="видатки 3" sheetId="2" r:id="rId3"/>
    <sheet name="трансферти 4" sheetId="6" r:id="rId4"/>
    <sheet name="програми 5" sheetId="9" r:id="rId5"/>
  </sheets>
  <definedNames>
    <definedName name="_Hlk55986477" localSheetId="4">'програми 5'!#REF!</definedName>
    <definedName name="_xlnm.Print_Titles" localSheetId="2">'видатки 3'!$18:$18</definedName>
    <definedName name="_xlnm.Print_Titles" localSheetId="0">'доходи 1'!$14:$14</definedName>
    <definedName name="_xlnm.Print_Titles" localSheetId="4">'програми 5'!$19:$19</definedName>
    <definedName name="_xlnm.Print_Area" localSheetId="2">'видатки 3'!$A$1:$P$60</definedName>
    <definedName name="_xlnm.Print_Area" localSheetId="1">'джерела 2'!$A$1:$F$35</definedName>
    <definedName name="_xlnm.Print_Area" localSheetId="4">'програми 5'!$A$1:$J$48</definedName>
    <definedName name="_xlnm.Print_Area" localSheetId="3">'трансферти 4'!$A$1:$D$25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9" l="1"/>
  <c r="J20" i="9"/>
  <c r="I20" i="9"/>
  <c r="P63" i="2" l="1"/>
  <c r="J38" i="9"/>
  <c r="H38" i="9"/>
  <c r="I38" i="9"/>
  <c r="G28" i="9"/>
  <c r="G29" i="9"/>
  <c r="G43" i="9" l="1"/>
  <c r="G42" i="9"/>
  <c r="G40" i="9" s="1"/>
  <c r="G39" i="9" s="1"/>
  <c r="G41" i="9"/>
  <c r="J40" i="9"/>
  <c r="J39" i="9" s="1"/>
  <c r="I40" i="9"/>
  <c r="I39" i="9" s="1"/>
  <c r="H40" i="9"/>
  <c r="H39" i="9" s="1"/>
  <c r="G38" i="9"/>
  <c r="J37" i="9"/>
  <c r="J36" i="9" s="1"/>
  <c r="I37" i="9"/>
  <c r="I36" i="9" s="1"/>
  <c r="H37" i="9"/>
  <c r="G35" i="9"/>
  <c r="G34" i="9"/>
  <c r="G33" i="9"/>
  <c r="G32" i="9"/>
  <c r="G31" i="9"/>
  <c r="G30" i="9"/>
  <c r="G27" i="9"/>
  <c r="G26" i="9"/>
  <c r="G25" i="9"/>
  <c r="G24" i="9"/>
  <c r="G23" i="9"/>
  <c r="G22" i="9"/>
  <c r="G21" i="9"/>
  <c r="G20" i="9"/>
  <c r="J19" i="9"/>
  <c r="J18" i="9" s="1"/>
  <c r="I19" i="9"/>
  <c r="I18" i="9" s="1"/>
  <c r="H19" i="9"/>
  <c r="H18" i="9" s="1"/>
  <c r="G19" i="9" l="1"/>
  <c r="G18" i="9" s="1"/>
  <c r="J45" i="9"/>
  <c r="G37" i="9"/>
  <c r="G36" i="9" s="1"/>
  <c r="I45" i="9"/>
  <c r="H36" i="9"/>
  <c r="H45" i="9" s="1"/>
  <c r="G45" i="9" l="1"/>
  <c r="D14" i="6"/>
  <c r="D19" i="6" s="1"/>
  <c r="D18" i="6" s="1"/>
</calcChain>
</file>

<file path=xl/sharedStrings.xml><?xml version="1.0" encoding="utf-8"?>
<sst xmlns="http://schemas.openxmlformats.org/spreadsheetml/2006/main" count="439" uniqueCount="268">
  <si>
    <t>Додаток 1</t>
  </si>
  <si>
    <t>(грн)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</si>
  <si>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</si>
  <si>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</si>
  <si>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</si>
  <si>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</si>
  <si>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</si>
  <si>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Інші субвенції з місцевого бюджету</t>
  </si>
  <si>
    <t>X</t>
  </si>
  <si>
    <t>21534000000</t>
  </si>
  <si>
    <t>(код бюджету)</t>
  </si>
  <si>
    <t>міської ради VІІІ скликання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</si>
  <si>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</si>
  <si>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</si>
  <si>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</si>
  <si>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</si>
  <si>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Разом</t>
  </si>
  <si>
    <t>видатки споживання</t>
  </si>
  <si>
    <t>з них</t>
  </si>
  <si>
    <t>видатки розвитку</t>
  </si>
  <si>
    <t>оплата праці</t>
  </si>
  <si>
    <t>комунальні послуги та енергоносії</t>
  </si>
  <si>
    <t>0100000</t>
  </si>
  <si>
    <t>Бериславська міська рада</t>
  </si>
  <si>
    <t>0110000</t>
  </si>
  <si>
    <t>УСЬОГО</t>
  </si>
  <si>
    <t>Х</t>
  </si>
  <si>
    <t>Зміни до додатку 5 "Міжбюджетні трансферти на 2021 рік" рішення IV сесії міської ради VІІІ скликання від 24 грудня 2020 року № 73"</t>
  </si>
  <si>
    <t>код бюджету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</si>
  <si>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</si>
  <si>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</si>
  <si>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</si>
  <si>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 класифікації видатків та кредитування місцевого бюджету / Код бюджету</t>
  </si>
  <si>
    <t>Найменування трансферту / Найменування бюджету - отримувача міжбюджетного трансферту</t>
  </si>
  <si>
    <t>4</t>
  </si>
  <si>
    <t>І. Трансферти із загального фонду бюджету</t>
  </si>
  <si>
    <t xml:space="preserve">ІІ. Трансферту із спеціального фонду бюджету </t>
  </si>
  <si>
    <t>Усього за розділами І, ІІ, у тому числі:</t>
  </si>
  <si>
    <t>Районний бюджет Бериславського району</t>
  </si>
  <si>
    <t xml:space="preserve">Зміни до додатку 1 "Доходи бюджету Бериславської міської територіальної громади на 2021 рік" рішення IV сесії міської ради VІІІ скликання від 24 грудня 2020 року № 73" </t>
  </si>
  <si>
    <t>Код</t>
  </si>
  <si>
    <t>Найменування згідно з Класифікацією доходів бюджету</t>
  </si>
  <si>
    <t>Разом доходів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</si>
  <si>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</si>
  <si>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</si>
  <si>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</si>
  <si>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</si>
  <si>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</si>
  <si>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</si>
  <si>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</si>
  <si>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</si>
  <si>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</si>
  <si>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</si>
  <si>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</si>
  <si>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</si>
  <si>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 xml:space="preserve"> Бериславська міська рада</t>
  </si>
  <si>
    <t>0118313</t>
  </si>
  <si>
    <t>8313</t>
  </si>
  <si>
    <t>0513</t>
  </si>
  <si>
    <t>Ліквідація іншого забруднення навколишнього природного середовища</t>
  </si>
  <si>
    <t>Додаток 3</t>
  </si>
  <si>
    <t>Додаток 5</t>
  </si>
  <si>
    <t>0117461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</si>
  <si>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</si>
  <si>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</si>
  <si>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</si>
  <si>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0600000</t>
  </si>
  <si>
    <t>Управління освіти, культури, молоді, туризму та спорту Бериславської міської ради</t>
  </si>
  <si>
    <t>0610000</t>
  </si>
  <si>
    <t>0611010</t>
  </si>
  <si>
    <t>1010</t>
  </si>
  <si>
    <t>0910</t>
  </si>
  <si>
    <t>Надання дошкільної освіти</t>
  </si>
  <si>
    <t>Рішення Бериславської міської ради від 24.03.2021 р. №186 (зі змінами)</t>
  </si>
  <si>
    <t>Додаток 4</t>
  </si>
  <si>
    <t>Зміни до додатку 2 "Фінансування бюджету Бериславської міської територіальної громади на 2021 рік" рішення IV сесії міської ради VІІІ скликання від 24 грудня 2020 року № 73"</t>
  </si>
  <si>
    <t>Зміни до додатку 3 "Розподіл видатків бюджету Бериславської міської територіальної громади на 2021 рік" рішення IV сесії міської ради VІІІ скликання від 24 грудня 2020 року № 73"</t>
  </si>
  <si>
    <t xml:space="preserve"> Рішення Бериславської міської ради  від  24 березня 2021 року  №185 (зі змінами)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</si>
  <si>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</si>
  <si>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</si>
  <si>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</si>
  <si>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</si>
  <si>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</si>
  <si>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</si>
  <si>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</si>
  <si>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Внутрішні податки на товари та послуги 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</si>
  <si>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</si>
  <si>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</si>
  <si>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</si>
  <si>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</si>
  <si>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</si>
  <si>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Земельний податок з фізичних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</si>
  <si>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</si>
  <si>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</si>
  <si>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</si>
  <si>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</si>
  <si>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</si>
  <si>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</si>
  <si>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</si>
  <si>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</si>
  <si>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</si>
  <si>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</si>
  <si>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</si>
  <si>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</si>
  <si>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</si>
  <si>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юридичних осіб, фізичних осіб - підприємців та громадських формувань, а також плата за надання інших платних посл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</si>
  <si>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</si>
  <si>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</si>
  <si>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Усього доходів (без урахування міжбюджетних трансфертів)</t>
  </si>
  <si>
    <t>до рішення 15 сесії</t>
  </si>
  <si>
    <t>від __ жовтня 2021 року № ___</t>
  </si>
  <si>
    <t>Начальник фінансового управління</t>
  </si>
  <si>
    <t xml:space="preserve"> Ірина ЛИТВИНОВА</t>
  </si>
  <si>
    <t xml:space="preserve">Начальник фінансового управління </t>
  </si>
  <si>
    <t>На початок періоду</t>
  </si>
  <si>
    <t>від __ жовтня 2021 року №____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</si>
  <si>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</si>
  <si>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</si>
  <si>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</si>
  <si>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</si>
  <si>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0112010</t>
  </si>
  <si>
    <t>2010</t>
  </si>
  <si>
    <t>0731</t>
  </si>
  <si>
    <t>Багатопрофільна стаціонарна медична допомога населенню</t>
  </si>
  <si>
    <t>0112111</t>
  </si>
  <si>
    <t>2111</t>
  </si>
  <si>
    <t>0726</t>
  </si>
  <si>
    <t>Первинна медична допомога населенню, що надається центрами первинної медичної (медико-санітарної) допомоги</t>
  </si>
  <si>
    <t>0112152</t>
  </si>
  <si>
    <t>2152</t>
  </si>
  <si>
    <t>0763</t>
  </si>
  <si>
    <t>Інші програми та заходи у сфері охорони здоров`я</t>
  </si>
  <si>
    <t>0113111</t>
  </si>
  <si>
    <t>3111</t>
  </si>
  <si>
    <t>1040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</si>
  <si>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</si>
  <si>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0113160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</si>
  <si>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</si>
  <si>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</si>
  <si>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0113241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</si>
  <si>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</si>
  <si>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</si>
  <si>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</si>
  <si>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</si>
  <si>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</si>
  <si>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</si>
  <si>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</si>
  <si>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</si>
  <si>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</si>
  <si>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</si>
  <si>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0116090</t>
  </si>
  <si>
    <t>6090</t>
  </si>
  <si>
    <t>0640</t>
  </si>
  <si>
    <t>Інша діяльність у сфері житлово-комунального господарства</t>
  </si>
  <si>
    <t>0117130</t>
  </si>
  <si>
    <t>7130</t>
  </si>
  <si>
    <t>0421</t>
  </si>
  <si>
    <t>Здійснення заходів із землеустрою</t>
  </si>
  <si>
    <t>0117330</t>
  </si>
  <si>
    <t>7330</t>
  </si>
  <si>
    <t>0443</t>
  </si>
  <si>
    <t>Будівництво-1 інших об`єктів комунальної власності</t>
  </si>
  <si>
    <t>0117540</t>
  </si>
  <si>
    <t>7540</t>
  </si>
  <si>
    <t>0460</t>
  </si>
  <si>
    <t>Реалізація заходів, спрямованих на підвищення доступності широкосмугового доступу до Інтернету в сільській місцевості</t>
  </si>
  <si>
    <t>0118220</t>
  </si>
  <si>
    <t>8220</t>
  </si>
  <si>
    <t>0380</t>
  </si>
  <si>
    <t>Заходи та роботи з мобілізаційної підготовки місцевого значення</t>
  </si>
  <si>
    <t>0610160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</si>
  <si>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</si>
  <si>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</si>
  <si>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0611021</t>
  </si>
  <si>
    <t>1021</t>
  </si>
  <si>
    <t>0921</t>
  </si>
  <si>
    <t>Надання загальної середньої освіти закладами загальної середньої освіти</t>
  </si>
  <si>
    <t>0611041</t>
  </si>
  <si>
    <t>1041</t>
  </si>
  <si>
    <t>0611061</t>
  </si>
  <si>
    <t>1061</t>
  </si>
  <si>
    <t>0611070</t>
  </si>
  <si>
    <t>1070</t>
  </si>
  <si>
    <t>0960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</si>
  <si>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</si>
  <si>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</si>
  <si>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</si>
  <si>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</si>
  <si>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</si>
  <si>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1141</t>
  </si>
  <si>
    <t>0990</t>
  </si>
  <si>
    <t>Забезпечення діяльності інших закладів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</si>
  <si>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</si>
  <si>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</si>
  <si>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</si>
  <si>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0614030</t>
  </si>
  <si>
    <t>4030</t>
  </si>
  <si>
    <t>0824</t>
  </si>
  <si>
    <t>Забезпечення діяльності бібліотек</t>
  </si>
  <si>
    <t>0614040</t>
  </si>
  <si>
    <t>4040</t>
  </si>
  <si>
    <t>Забезпечення діяльності музеїв i виставок</t>
  </si>
  <si>
    <t>0614060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</si>
  <si>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</si>
  <si>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</si>
  <si>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</si>
  <si>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0614082</t>
  </si>
  <si>
    <t>4082</t>
  </si>
  <si>
    <t>0829</t>
  </si>
  <si>
    <t>Інші заходи в галузі культури і мистецтва</t>
  </si>
  <si>
    <t>0615031</t>
  </si>
  <si>
    <t>5031</t>
  </si>
  <si>
    <t>0810</t>
  </si>
  <si>
    <t>Утримання та навчально-тренувальна робота комунальних дитячо-юнацьких спортивних шкіл</t>
  </si>
  <si>
    <t>3700000</t>
  </si>
  <si>
    <t>Фінансове управління Бериславської міської ради</t>
  </si>
  <si>
    <t>3710000</t>
  </si>
  <si>
    <t>3710160</t>
  </si>
  <si>
    <t>3719770</t>
  </si>
  <si>
    <t>9770</t>
  </si>
  <si>
    <t>0180</t>
  </si>
  <si>
    <t>на погашення заборгованості за електричну енергію по закладам освіти , що фінансувалися за рахунок районного бюджету за січень-березень 2021 року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</si>
  <si>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</si>
  <si>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</si>
  <si>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</si>
  <si>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здійснення природоохоронних заходів</t>
  </si>
  <si>
    <t>Ірина ЛИТВИНОВА</t>
  </si>
  <si>
    <t>від ____________ 2021 року №_____</t>
  </si>
  <si>
    <t>Зміни до додатку 7 "Розподіл  витрат бюджету Бериславської міської територіальної громади на реалізацію міських програм у 2021 році" рішення IV сесії міської ради VІІІ скликання від 24 грудня 2020 року № 73"</t>
  </si>
  <si>
    <t xml:space="preserve">Найменування головного розпорядника коштів місцевого бюджету/ відповідального виконавця,  найменування бюджетної програми згідно з Типовою програмною класифікацією видатків та кредитування місцевого бюджету </t>
  </si>
  <si>
    <t xml:space="preserve"> Програма забезпечення іншої діяльності та розвитку виконавчих органів Бериславської міської ради на 2021 рік</t>
  </si>
  <si>
    <t xml:space="preserve"> Рішення Бериславської міської ради від 17.02.2021 р. №129</t>
  </si>
  <si>
    <t>Програма розвитку та фінансової підтримки комунального некомерційного підприємства «Бериславська центральна районна лікарня» Бериславської міської ради на 2021- 2022 роки</t>
  </si>
  <si>
    <t xml:space="preserve"> Рішення Бериславської міської ради від 17.02.2021р. № 126</t>
  </si>
  <si>
    <t xml:space="preserve">Програма розвитку та фінансової підтримки комунального некомерційного підприємства “Бериславський районний центр первинної медико-санітарної допомоги” Бериславської міської ради на 2021- 2022 роки </t>
  </si>
  <si>
    <t xml:space="preserve"> Рішення Бериславської міської ради  від  17.02.2021 р.   №127</t>
  </si>
  <si>
    <t xml:space="preserve">«Програму  розвитку та фінансової підтримки комунальних підприємств міської територіальної громади на 2021-2025 роки» </t>
  </si>
  <si>
    <t>Програми утримання та розвитку благоустрою населених пунктів міської територіальної громади на 2021-2025 роки.</t>
  </si>
  <si>
    <t xml:space="preserve"> Рішення Бериславської міської ради   від  24. 03.2021 р.   №182 (зі змінами)</t>
  </si>
  <si>
    <t>Про програму розвитку та фінансової  підтримки комунальних підприємств міської територіальної громади на 2021-2025 роки.</t>
  </si>
  <si>
    <t xml:space="preserve"> Рішення Бериславської міської ради   від  24. 03.2021 р.   №183 </t>
  </si>
  <si>
    <t xml:space="preserve">Міська Програма розвитку земельних відносин і охорони земель на території Бериславської міської ради на  2019 – 2021 р.р. </t>
  </si>
  <si>
    <t>Про програму поліпшення екологічного стану та зменшення техногенного навантаження на території Бериславської міської територіальної громади «Екологія 2021-2023</t>
  </si>
  <si>
    <t xml:space="preserve">Програма будівництва, ремонту та утримання вулично - дорожньої мережі та підвищення безпеки дорожнього руху у Бериславської міської територіальної громади на   2021-2025 роки
</t>
  </si>
  <si>
    <t>Програма інформатізації та електронного урядування Бериславської міської територіальної громади на 2021 -2025 роки</t>
  </si>
  <si>
    <t xml:space="preserve"> Рішення Бериславської міської ради  від 24 червня 2021 року   №308</t>
  </si>
  <si>
    <t>Про  затвердження програми “Призовна дільниця”  на 2021 рік</t>
  </si>
  <si>
    <t xml:space="preserve"> Рішення Бериславської міської ради  від 24 березня 2021 року   №181</t>
  </si>
  <si>
    <t>Програма розвитку освіти та національно-патріотичного виховання в Бериславській міській територіальній громаді на 2021-2025 роки (зі змінами)</t>
  </si>
  <si>
    <t>Рішення Бериславської міської ради від 09.04.2021 р. №221 (зі змінами)</t>
  </si>
  <si>
    <t xml:space="preserve">Фінансове управління Бериславської міської ради </t>
  </si>
  <si>
    <t>3719320</t>
  </si>
  <si>
    <t>9320</t>
  </si>
  <si>
    <t>Субвенція з місцевого бюджету за рахунок залишку коштів освітньої субвенції, що утворився на початок бюджетного періоду</t>
  </si>
  <si>
    <t xml:space="preserve"> Програма розвитку освіти та національно-патріотичного виховання в Бериславській міській територіальній громаді на 2021-2025 роки </t>
  </si>
  <si>
    <t xml:space="preserve"> Рішення Бериславської міської ради від 09. 04.2021 р. №221 (зі змінами)</t>
  </si>
  <si>
    <t>3719730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</si>
  <si>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</si>
  <si>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</si>
  <si>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 xml:space="preserve"> Рішення Бериславської міської ради від  24. 03.2021 р.   №185 (зі змінами)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</si>
  <si>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</si>
  <si>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</si>
  <si>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</si>
  <si>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Програма щодо матеріально-технічного забезпечення та розвитку надання адміністративних послуг у сфері громадянства, імміграції та реєстрації фізичних осіб на території  Бериславської міської територіальної громади на 2021 рік </t>
  </si>
  <si>
    <t>Рішення Бериславської міської ради від 28.05.2021 р. №230</t>
  </si>
  <si>
    <t>Рішення Бериславської міської ради  від  17.02.2021 р.  №127</t>
  </si>
  <si>
    <t>Рішення Бериславської міської ради від 24. 03.2021 р. №183</t>
  </si>
  <si>
    <t xml:space="preserve"> Рішення Бериславської міської ради  ід  28. 02.2019 р.   №442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</si>
</sst>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5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2"/>
      <name val="Arial Cyr"/>
      <charset val="204"/>
    </font>
    <font>
      <sz val="10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8"/>
      <name val="Arial Cyr"/>
      <charset val="204"/>
    </font>
    <font>
      <sz val="24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4" fillId="0" borderId="0" applyFont="0" applyFill="0" applyBorder="0" applyAlignment="0" applyProtection="0"/>
    <xf numFmtId="0" fontId="3" fillId="0" borderId="0"/>
    <xf numFmtId="0" fontId="4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8" fillId="0" borderId="0">
      <alignment vertical="top"/>
    </xf>
    <xf numFmtId="0" fontId="1" fillId="0" borderId="0"/>
    <xf numFmtId="0" fontId="1" fillId="0" borderId="0"/>
  </cellStyleXfs>
  <cellXfs count="175">
    <xf numFmtId="0" fontId="0" fillId="0" borderId="0" xfId="0"/>
    <xf numFmtId="0" fontId="3" fillId="0" borderId="0" xfId="0" applyFont="1"/>
    <xf numFmtId="0" fontId="4" fillId="0" borderId="0" xfId="3"/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1" xfId="0" quotePrefix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Fill="1"/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quotePrefix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quotePrefix="1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vertical="center" wrapText="1"/>
    </xf>
    <xf numFmtId="4" fontId="9" fillId="2" borderId="0" xfId="0" applyNumberFormat="1" applyFont="1" applyFill="1"/>
    <xf numFmtId="0" fontId="10" fillId="0" borderId="0" xfId="9" applyFont="1" applyAlignment="1">
      <alignment horizontal="center" vertical="center"/>
    </xf>
    <xf numFmtId="0" fontId="10" fillId="0" borderId="0" xfId="9" applyFont="1" applyAlignment="1">
      <alignment vertical="center" wrapText="1"/>
    </xf>
    <xf numFmtId="4" fontId="10" fillId="0" borderId="0" xfId="9" applyNumberFormat="1" applyFont="1" applyAlignment="1">
      <alignment vertical="center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1" xfId="0" applyFont="1" applyBorder="1"/>
    <xf numFmtId="0" fontId="9" fillId="0" borderId="1" xfId="0" quotePrefix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/>
    <xf numFmtId="0" fontId="9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top" wrapText="1"/>
    </xf>
    <xf numFmtId="0" fontId="14" fillId="0" borderId="0" xfId="0" applyFont="1"/>
    <xf numFmtId="0" fontId="15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1" xfId="0" quotePrefix="1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2" xfId="0" applyFont="1" applyFill="1" applyBorder="1" applyAlignment="1">
      <alignment horizontal="center" vertical="center" wrapText="1"/>
    </xf>
    <xf numFmtId="0" fontId="14" fillId="0" borderId="0" xfId="3" applyFont="1" applyAlignment="1">
      <alignment horizontal="left"/>
    </xf>
    <xf numFmtId="0" fontId="9" fillId="0" borderId="0" xfId="0" applyFont="1" applyAlignment="1">
      <alignment horizontal="left" vertical="center"/>
    </xf>
    <xf numFmtId="0" fontId="14" fillId="0" borderId="1" xfId="0" applyFont="1" applyBorder="1"/>
    <xf numFmtId="0" fontId="17" fillId="0" borderId="0" xfId="3" applyFont="1" applyAlignment="1">
      <alignment vertical="top" wrapText="1"/>
    </xf>
    <xf numFmtId="0" fontId="5" fillId="0" borderId="0" xfId="3" applyFont="1" applyAlignment="1">
      <alignment horizontal="right" vertical="top"/>
    </xf>
    <xf numFmtId="49" fontId="21" fillId="0" borderId="0" xfId="3" applyNumberFormat="1" applyFont="1" applyAlignment="1">
      <alignment horizontal="center" vertical="center" wrapText="1" shrinkToFit="1"/>
    </xf>
    <xf numFmtId="0" fontId="19" fillId="0" borderId="0" xfId="3" applyFont="1" applyAlignment="1">
      <alignment vertical="center"/>
    </xf>
    <xf numFmtId="0" fontId="3" fillId="0" borderId="0" xfId="6"/>
    <xf numFmtId="0" fontId="18" fillId="0" borderId="0" xfId="6" applyFont="1" applyAlignment="1">
      <alignment horizontal="right" vertical="center"/>
    </xf>
    <xf numFmtId="0" fontId="11" fillId="0" borderId="2" xfId="4" applyFont="1" applyBorder="1" applyAlignment="1">
      <alignment horizontal="center" vertical="top" wrapText="1"/>
    </xf>
    <xf numFmtId="0" fontId="11" fillId="0" borderId="2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/>
    </xf>
    <xf numFmtId="49" fontId="11" fillId="0" borderId="2" xfId="4" applyNumberFormat="1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/>
    </xf>
    <xf numFmtId="0" fontId="11" fillId="0" borderId="4" xfId="4" applyFont="1" applyBorder="1" applyAlignment="1">
      <alignment horizontal="center" vertical="center"/>
    </xf>
    <xf numFmtId="0" fontId="11" fillId="0" borderId="2" xfId="4" applyFont="1" applyBorder="1" applyAlignment="1">
      <alignment horizontal="left" vertical="center" wrapText="1"/>
    </xf>
    <xf numFmtId="3" fontId="23" fillId="0" borderId="5" xfId="4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1" fillId="0" borderId="4" xfId="4" applyFont="1" applyBorder="1" applyAlignment="1">
      <alignment horizontal="left" vertical="center"/>
    </xf>
    <xf numFmtId="0" fontId="24" fillId="0" borderId="2" xfId="4" applyFont="1" applyBorder="1" applyAlignment="1">
      <alignment horizontal="left" vertical="center" wrapText="1"/>
    </xf>
    <xf numFmtId="0" fontId="7" fillId="0" borderId="0" xfId="3" applyFont="1"/>
    <xf numFmtId="0" fontId="11" fillId="0" borderId="2" xfId="4" applyFont="1" applyBorder="1" applyAlignment="1">
      <alignment vertical="center" wrapText="1"/>
    </xf>
    <xf numFmtId="0" fontId="12" fillId="0" borderId="2" xfId="4" applyFont="1" applyBorder="1" applyAlignment="1">
      <alignment horizontal="left" vertical="center"/>
    </xf>
    <xf numFmtId="3" fontId="12" fillId="0" borderId="2" xfId="4" applyNumberFormat="1" applyFont="1" applyBorder="1" applyAlignment="1">
      <alignment horizontal="center" vertical="center"/>
    </xf>
    <xf numFmtId="0" fontId="12" fillId="0" borderId="2" xfId="4" applyFont="1" applyBorder="1" applyAlignment="1">
      <alignment vertical="center"/>
    </xf>
    <xf numFmtId="3" fontId="12" fillId="0" borderId="2" xfId="3" applyNumberFormat="1" applyFont="1" applyBorder="1" applyAlignment="1">
      <alignment horizontal="center" vertical="center"/>
    </xf>
    <xf numFmtId="0" fontId="12" fillId="0" borderId="2" xfId="4" applyFont="1" applyBorder="1" applyAlignment="1">
      <alignment horizontal="center" vertical="center"/>
    </xf>
    <xf numFmtId="0" fontId="18" fillId="0" borderId="0" xfId="3" applyFont="1" applyAlignment="1" applyProtection="1">
      <alignment vertical="center"/>
      <protection locked="0"/>
    </xf>
    <xf numFmtId="0" fontId="19" fillId="0" borderId="0" xfId="3" applyFont="1" applyAlignment="1">
      <alignment vertical="center" wrapText="1"/>
    </xf>
    <xf numFmtId="0" fontId="11" fillId="0" borderId="0" xfId="3" applyFont="1" applyAlignment="1">
      <alignment vertical="top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 wrapText="1"/>
    </xf>
    <xf numFmtId="4" fontId="13" fillId="0" borderId="2" xfId="0" applyNumberFormat="1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4" fontId="0" fillId="0" borderId="2" xfId="0" applyNumberFormat="1" applyFill="1" applyBorder="1" applyAlignment="1">
      <alignment vertical="center"/>
    </xf>
    <xf numFmtId="0" fontId="13" fillId="0" borderId="2" xfId="0" applyFont="1" applyFill="1" applyBorder="1" applyAlignment="1">
      <alignment horizontal="center" vertical="center"/>
    </xf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9" fillId="0" borderId="6" xfId="0" applyFont="1" applyBorder="1"/>
    <xf numFmtId="0" fontId="29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49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top" wrapText="1"/>
    </xf>
    <xf numFmtId="3" fontId="20" fillId="0" borderId="2" xfId="1" applyNumberFormat="1" applyFont="1" applyFill="1" applyBorder="1" applyAlignment="1">
      <alignment horizontal="center" vertical="center" wrapText="1"/>
    </xf>
    <xf numFmtId="0" fontId="30" fillId="0" borderId="2" xfId="0" quotePrefix="1" applyFont="1" applyBorder="1" applyAlignment="1">
      <alignment horizontal="center" vertical="center" wrapText="1"/>
    </xf>
    <xf numFmtId="4" fontId="30" fillId="0" borderId="2" xfId="0" quotePrefix="1" applyNumberFormat="1" applyFont="1" applyBorder="1" applyAlignment="1">
      <alignment horizontal="center" vertical="center" wrapText="1"/>
    </xf>
    <xf numFmtId="4" fontId="30" fillId="0" borderId="2" xfId="0" quotePrefix="1" applyNumberFormat="1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left" vertical="center" wrapText="1"/>
    </xf>
    <xf numFmtId="3" fontId="29" fillId="0" borderId="2" xfId="1" applyNumberFormat="1" applyFont="1" applyFill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/>
    </xf>
    <xf numFmtId="0" fontId="29" fillId="3" borderId="2" xfId="0" applyFont="1" applyFill="1" applyBorder="1" applyAlignment="1">
      <alignment vertical="center" wrapText="1"/>
    </xf>
    <xf numFmtId="0" fontId="25" fillId="0" borderId="2" xfId="0" applyFont="1" applyBorder="1" applyAlignment="1">
      <alignment wrapText="1"/>
    </xf>
    <xf numFmtId="0" fontId="30" fillId="0" borderId="2" xfId="0" applyFont="1" applyBorder="1" applyAlignment="1">
      <alignment horizontal="justify" vertical="center"/>
    </xf>
    <xf numFmtId="0" fontId="30" fillId="0" borderId="7" xfId="0" quotePrefix="1" applyFont="1" applyBorder="1" applyAlignment="1">
      <alignment horizontal="center" vertical="center" wrapText="1"/>
    </xf>
    <xf numFmtId="4" fontId="30" fillId="0" borderId="7" xfId="0" quotePrefix="1" applyNumberFormat="1" applyFont="1" applyBorder="1" applyAlignment="1">
      <alignment horizontal="center" vertical="center" wrapText="1"/>
    </xf>
    <xf numFmtId="4" fontId="30" fillId="0" borderId="7" xfId="0" quotePrefix="1" applyNumberFormat="1" applyFont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top" wrapText="1"/>
    </xf>
    <xf numFmtId="0" fontId="25" fillId="0" borderId="2" xfId="0" quotePrefix="1" applyFont="1" applyBorder="1" applyAlignment="1">
      <alignment horizontal="center" vertical="center" wrapText="1"/>
    </xf>
    <xf numFmtId="4" fontId="25" fillId="0" borderId="2" xfId="0" quotePrefix="1" applyNumberFormat="1" applyFont="1" applyBorder="1" applyAlignment="1">
      <alignment horizontal="center" vertical="center" wrapText="1"/>
    </xf>
    <xf numFmtId="49" fontId="29" fillId="0" borderId="2" xfId="0" applyNumberFormat="1" applyFont="1" applyBorder="1" applyAlignment="1">
      <alignment horizontal="center" vertical="center" wrapText="1"/>
    </xf>
    <xf numFmtId="0" fontId="20" fillId="0" borderId="2" xfId="2" applyFont="1" applyBorder="1" applyAlignment="1">
      <alignment horizontal="left" vertical="top" wrapText="1"/>
    </xf>
    <xf numFmtId="164" fontId="29" fillId="0" borderId="2" xfId="0" applyNumberFormat="1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 wrapText="1"/>
    </xf>
    <xf numFmtId="0" fontId="20" fillId="0" borderId="2" xfId="2" applyFont="1" applyBorder="1" applyAlignment="1">
      <alignment horizontal="justify" vertical="top" wrapText="1"/>
    </xf>
    <xf numFmtId="3" fontId="31" fillId="0" borderId="2" xfId="2" applyNumberFormat="1" applyFont="1" applyBorder="1" applyAlignment="1">
      <alignment horizontal="center" vertical="center" wrapText="1"/>
    </xf>
    <xf numFmtId="3" fontId="31" fillId="0" borderId="2" xfId="2" applyNumberFormat="1" applyFont="1" applyBorder="1" applyAlignment="1">
      <alignment vertical="center" wrapText="1"/>
    </xf>
    <xf numFmtId="0" fontId="30" fillId="0" borderId="2" xfId="9" quotePrefix="1" applyFont="1" applyBorder="1" applyAlignment="1">
      <alignment horizontal="center" vertical="center" wrapText="1"/>
    </xf>
    <xf numFmtId="4" fontId="30" fillId="0" borderId="2" xfId="9" quotePrefix="1" applyNumberFormat="1" applyFont="1" applyBorder="1" applyAlignment="1">
      <alignment horizontal="center" vertical="center" wrapText="1"/>
    </xf>
    <xf numFmtId="4" fontId="30" fillId="0" borderId="2" xfId="9" quotePrefix="1" applyNumberFormat="1" applyFont="1" applyBorder="1" applyAlignment="1">
      <alignment vertical="center" wrapText="1"/>
    </xf>
    <xf numFmtId="0" fontId="29" fillId="3" borderId="2" xfId="0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center"/>
    </xf>
    <xf numFmtId="0" fontId="20" fillId="0" borderId="2" xfId="0" applyFont="1" applyBorder="1"/>
    <xf numFmtId="0" fontId="29" fillId="0" borderId="0" xfId="0" applyFont="1"/>
    <xf numFmtId="0" fontId="32" fillId="0" borderId="0" xfId="0" applyFont="1"/>
    <xf numFmtId="0" fontId="33" fillId="0" borderId="0" xfId="0" applyFont="1"/>
    <xf numFmtId="3" fontId="33" fillId="0" borderId="0" xfId="0" applyNumberFormat="1" applyFont="1"/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horizontal="center" vertical="center"/>
    </xf>
    <xf numFmtId="0" fontId="29" fillId="0" borderId="9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9" fillId="0" borderId="2" xfId="5" applyFont="1" applyBorder="1" applyAlignment="1">
      <alignment horizontal="left" vertical="center" wrapText="1"/>
    </xf>
    <xf numFmtId="3" fontId="29" fillId="3" borderId="2" xfId="1" applyNumberFormat="1" applyFont="1" applyFill="1" applyBorder="1" applyAlignment="1">
      <alignment horizontal="center" vertical="center" wrapText="1"/>
    </xf>
    <xf numFmtId="0" fontId="31" fillId="0" borderId="2" xfId="2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/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3" xfId="4" applyFont="1" applyBorder="1" applyAlignment="1">
      <alignment horizontal="center" vertical="center"/>
    </xf>
    <xf numFmtId="0" fontId="12" fillId="0" borderId="4" xfId="4" applyFont="1" applyBorder="1" applyAlignment="1">
      <alignment horizontal="center" vertical="center"/>
    </xf>
    <xf numFmtId="0" fontId="12" fillId="0" borderId="5" xfId="4" applyFont="1" applyBorder="1" applyAlignment="1">
      <alignment horizontal="center" vertical="center"/>
    </xf>
    <xf numFmtId="49" fontId="20" fillId="0" borderId="0" xfId="3" applyNumberFormat="1" applyFont="1" applyAlignment="1">
      <alignment horizontal="center" vertical="center" wrapText="1" shrinkToFit="1"/>
    </xf>
    <xf numFmtId="49" fontId="22" fillId="0" borderId="0" xfId="3" applyNumberFormat="1" applyFont="1" applyAlignment="1">
      <alignment horizontal="center" vertical="center" wrapText="1" shrinkToFit="1"/>
    </xf>
    <xf numFmtId="0" fontId="6" fillId="0" borderId="0" xfId="3" applyFont="1" applyAlignment="1">
      <alignment horizontal="center" vertical="center"/>
    </xf>
    <xf numFmtId="0" fontId="12" fillId="0" borderId="0" xfId="4" applyFont="1" applyAlignment="1">
      <alignment horizontal="left"/>
    </xf>
    <xf numFmtId="0" fontId="29" fillId="0" borderId="0" xfId="0" applyFont="1" applyAlignment="1">
      <alignment horizontal="left"/>
    </xf>
    <xf numFmtId="0" fontId="30" fillId="0" borderId="7" xfId="0" quotePrefix="1" applyFont="1" applyBorder="1" applyAlignment="1">
      <alignment horizontal="center" vertical="center" wrapText="1"/>
    </xf>
    <xf numFmtId="0" fontId="30" fillId="0" borderId="8" xfId="0" quotePrefix="1" applyFont="1" applyBorder="1" applyAlignment="1">
      <alignment horizontal="center" vertical="center" wrapText="1"/>
    </xf>
    <xf numFmtId="4" fontId="30" fillId="0" borderId="7" xfId="0" quotePrefix="1" applyNumberFormat="1" applyFont="1" applyBorder="1" applyAlignment="1">
      <alignment horizontal="center" vertical="center" wrapText="1"/>
    </xf>
    <xf numFmtId="4" fontId="30" fillId="0" borderId="8" xfId="0" quotePrefix="1" applyNumberFormat="1" applyFont="1" applyBorder="1" applyAlignment="1">
      <alignment horizontal="center" vertical="center" wrapText="1"/>
    </xf>
    <xf numFmtId="49" fontId="29" fillId="0" borderId="7" xfId="0" applyNumberFormat="1" applyFont="1" applyBorder="1" applyAlignment="1">
      <alignment horizontal="center" vertical="center"/>
    </xf>
    <xf numFmtId="49" fontId="29" fillId="0" borderId="8" xfId="0" applyNumberFormat="1" applyFont="1" applyBorder="1" applyAlignment="1">
      <alignment horizontal="center" vertical="center"/>
    </xf>
    <xf numFmtId="49" fontId="29" fillId="0" borderId="7" xfId="0" applyNumberFormat="1" applyFont="1" applyBorder="1" applyAlignment="1">
      <alignment horizontal="center" vertical="center" wrapText="1"/>
    </xf>
    <xf numFmtId="49" fontId="29" fillId="0" borderId="8" xfId="0" applyNumberFormat="1" applyFont="1" applyBorder="1" applyAlignment="1">
      <alignment horizontal="center" vertical="center" wrapText="1"/>
    </xf>
    <xf numFmtId="0" fontId="29" fillId="0" borderId="7" xfId="0" applyFont="1" applyBorder="1" applyAlignment="1">
      <alignment horizontal="left" vertical="center" wrapText="1"/>
    </xf>
    <xf numFmtId="0" fontId="29" fillId="0" borderId="8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29" fillId="0" borderId="2" xfId="0" applyFont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quotePrefix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2" xfId="0" quotePrefix="1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4" fontId="9" fillId="0" borderId="2" xfId="0" quotePrefix="1" applyNumberFormat="1" applyFont="1" applyFill="1" applyBorder="1" applyAlignment="1">
      <alignment horizontal="center" vertical="center" wrapText="1"/>
    </xf>
    <xf numFmtId="4" fontId="9" fillId="0" borderId="2" xfId="0" quotePrefix="1" applyNumberFormat="1" applyFont="1" applyFill="1" applyBorder="1" applyAlignment="1">
      <alignment vertical="center" wrapText="1"/>
    </xf>
    <xf numFmtId="4" fontId="9" fillId="0" borderId="2" xfId="0" applyNumberFormat="1" applyFont="1" applyFill="1" applyBorder="1" applyAlignment="1">
      <alignment vertical="center" wrapText="1"/>
    </xf>
  </cellXfs>
  <cellStyles count="11">
    <cellStyle name="Звичайний_Додаток _ 3 зм_ни 4575" xfId="8" xr:uid="{00000000-0005-0000-0000-000000000000}"/>
    <cellStyle name="Обычный" xfId="0" builtinId="0"/>
    <cellStyle name="Обычный 10" xfId="6" xr:uid="{00000000-0005-0000-0000-000002000000}"/>
    <cellStyle name="Обычный 2" xfId="3" xr:uid="{00000000-0005-0000-0000-000003000000}"/>
    <cellStyle name="Обычный 3" xfId="7" xr:uid="{00000000-0005-0000-0000-000004000000}"/>
    <cellStyle name="Обычный 3 2" xfId="2" xr:uid="{00000000-0005-0000-0000-000005000000}"/>
    <cellStyle name="Обычный 3 3" xfId="10" xr:uid="{4E61F434-7407-4117-97B2-BDDEB944B771}"/>
    <cellStyle name="Обычный 4" xfId="5" xr:uid="{00000000-0005-0000-0000-000006000000}"/>
    <cellStyle name="Обычный 5" xfId="9" xr:uid="{00000000-0005-0000-0000-000007000000}"/>
    <cellStyle name="Обычный_Додаток діти" xfId="4" xr:uid="{00000000-0005-0000-0000-000008000000}"/>
    <cellStyle name="Финансовый 2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99D28-AA0D-441C-9F2E-F47FE4CF8053}">
  <dimension ref="A1:J54"/>
  <sheetViews>
    <sheetView zoomScaleNormal="100" workbookViewId="0">
      <pane xSplit="2" ySplit="14" topLeftCell="C39" activePane="bottomRight" state="frozen"/>
      <selection pane="topRight" activeCell="C1" sqref="C1"/>
      <selection pane="bottomLeft" activeCell="A15" sqref="A15"/>
      <selection pane="bottomRight" activeCell="H57" sqref="H57"/>
    </sheetView>
  </sheetViews>
  <sheetFormatPr defaultColWidth="9.140625" defaultRowHeight="12.75" x14ac:dyDescent="0.2"/>
  <cols>
    <col min="1" max="1" width="11.28515625" style="4" customWidth="1"/>
    <col min="2" max="2" width="59.7109375" style="4" customWidth="1"/>
    <col min="3" max="3" width="14.140625" style="4" customWidth="1"/>
    <col min="4" max="4" width="14" style="4" customWidth="1"/>
    <col min="5" max="5" width="14.5703125" style="4" customWidth="1"/>
    <col min="6" max="6" width="17.42578125" style="4" customWidth="1"/>
    <col min="7" max="16384" width="9.140625" style="4"/>
  </cols>
  <sheetData>
    <row r="1" spans="1:10" ht="15" x14ac:dyDescent="0.25">
      <c r="A1" s="31"/>
      <c r="B1" s="31"/>
      <c r="C1" s="31"/>
      <c r="D1" s="31"/>
      <c r="E1" s="32" t="s">
        <v>0</v>
      </c>
    </row>
    <row r="2" spans="1:10" ht="15" x14ac:dyDescent="0.25">
      <c r="A2" s="31"/>
      <c r="B2" s="31"/>
      <c r="C2" s="31"/>
      <c r="D2" s="31"/>
      <c r="E2" s="33" t="s">
        <v>109</v>
      </c>
      <c r="I2" s="1"/>
      <c r="J2" s="1"/>
    </row>
    <row r="3" spans="1:10" ht="15" x14ac:dyDescent="0.25">
      <c r="A3" s="31"/>
      <c r="B3" s="31"/>
      <c r="C3" s="31"/>
      <c r="D3" s="31"/>
      <c r="E3" s="33" t="s">
        <v>11</v>
      </c>
      <c r="I3" s="22"/>
      <c r="J3" s="1"/>
    </row>
    <row r="4" spans="1:10" ht="15" x14ac:dyDescent="0.25">
      <c r="A4" s="31"/>
      <c r="B4" s="31"/>
      <c r="C4" s="31"/>
      <c r="D4" s="31"/>
      <c r="E4" s="32" t="s">
        <v>110</v>
      </c>
      <c r="I4" s="22"/>
      <c r="J4" s="1"/>
    </row>
    <row r="5" spans="1:10" ht="15" x14ac:dyDescent="0.25">
      <c r="A5" s="31"/>
      <c r="B5" s="31"/>
      <c r="C5" s="31"/>
      <c r="D5" s="31"/>
      <c r="E5" s="31"/>
      <c r="F5" s="31"/>
      <c r="I5" s="22"/>
      <c r="J5" s="1"/>
    </row>
    <row r="6" spans="1:10" ht="15" x14ac:dyDescent="0.25">
      <c r="A6" s="31"/>
      <c r="B6" s="31"/>
      <c r="C6" s="31"/>
      <c r="D6" s="31"/>
      <c r="E6" s="31"/>
      <c r="F6" s="31"/>
      <c r="I6" s="22"/>
      <c r="J6" s="1"/>
    </row>
    <row r="7" spans="1:10" ht="35.25" customHeight="1" x14ac:dyDescent="0.25">
      <c r="A7" s="133" t="s">
        <v>39</v>
      </c>
      <c r="B7" s="134"/>
      <c r="C7" s="134"/>
      <c r="D7" s="134"/>
      <c r="E7" s="134"/>
      <c r="F7" s="134"/>
      <c r="I7" s="1"/>
      <c r="J7" s="1"/>
    </row>
    <row r="8" spans="1:10" ht="15" x14ac:dyDescent="0.25">
      <c r="A8" s="34"/>
      <c r="B8" s="35"/>
      <c r="C8" s="35"/>
      <c r="D8" s="35"/>
      <c r="E8" s="35"/>
      <c r="F8" s="35"/>
      <c r="I8" s="1"/>
      <c r="J8" s="1"/>
    </row>
    <row r="9" spans="1:10" ht="15" x14ac:dyDescent="0.25">
      <c r="A9" s="36" t="s">
        <v>9</v>
      </c>
      <c r="B9" s="35"/>
      <c r="C9" s="35"/>
      <c r="D9" s="35"/>
      <c r="E9" s="35"/>
      <c r="F9" s="35"/>
    </row>
    <row r="10" spans="1:10" ht="15" x14ac:dyDescent="0.25">
      <c r="A10" s="31" t="s">
        <v>10</v>
      </c>
      <c r="B10" s="31"/>
      <c r="C10" s="31"/>
      <c r="D10" s="31"/>
      <c r="E10" s="31"/>
      <c r="F10" s="37" t="s">
        <v>1</v>
      </c>
    </row>
    <row r="11" spans="1:10" ht="15" x14ac:dyDescent="0.2">
      <c r="A11" s="135" t="s">
        <v>40</v>
      </c>
      <c r="B11" s="135" t="s">
        <v>41</v>
      </c>
      <c r="C11" s="135" t="s">
        <v>2</v>
      </c>
      <c r="D11" s="135" t="s">
        <v>3</v>
      </c>
      <c r="E11" s="135" t="s">
        <v>4</v>
      </c>
      <c r="F11" s="135"/>
    </row>
    <row r="12" spans="1:10" x14ac:dyDescent="0.2">
      <c r="A12" s="135"/>
      <c r="B12" s="135"/>
      <c r="C12" s="135"/>
      <c r="D12" s="135"/>
      <c r="E12" s="135" t="s">
        <v>5</v>
      </c>
      <c r="F12" s="135" t="s">
        <v>6</v>
      </c>
    </row>
    <row r="13" spans="1:10" x14ac:dyDescent="0.2">
      <c r="A13" s="135"/>
      <c r="B13" s="135"/>
      <c r="C13" s="135"/>
      <c r="D13" s="135"/>
      <c r="E13" s="135"/>
      <c r="F13" s="135"/>
    </row>
    <row r="14" spans="1:10" ht="15" x14ac:dyDescent="0.2">
      <c r="A14" s="38">
        <v>1</v>
      </c>
      <c r="B14" s="38">
        <v>2</v>
      </c>
      <c r="C14" s="38">
        <v>3</v>
      </c>
      <c r="D14" s="38">
        <v>4</v>
      </c>
      <c r="E14" s="38">
        <v>5</v>
      </c>
      <c r="F14" s="38">
        <v>6</v>
      </c>
    </row>
    <row r="15" spans="1:10" x14ac:dyDescent="0.2">
      <c r="A15" s="69">
        <v>10000000</v>
      </c>
      <c r="B15" s="70" t="s">
        <v>78</v>
      </c>
      <c r="C15" s="71">
        <v>3006684</v>
      </c>
      <c r="D15" s="71">
        <v>3006684</v>
      </c>
      <c r="E15" s="71">
        <v>0</v>
      </c>
      <c r="F15" s="71">
        <v>0</v>
      </c>
    </row>
    <row r="16" spans="1:10" ht="25.5" x14ac:dyDescent="0.2">
      <c r="A16" s="69">
        <v>11000000</v>
      </c>
      <c r="B16" s="70" t="s">
        <v>79</v>
      </c>
      <c r="C16" s="71">
        <v>2447384</v>
      </c>
      <c r="D16" s="71">
        <v>2447384</v>
      </c>
      <c r="E16" s="71">
        <v>0</v>
      </c>
      <c r="F16" s="71">
        <v>0</v>
      </c>
    </row>
    <row r="17" spans="1:6" x14ac:dyDescent="0.2">
      <c r="A17" s="69">
        <v>11010000</v>
      </c>
      <c r="B17" s="70" t="s">
        <v>80</v>
      </c>
      <c r="C17" s="71">
        <v>2447384</v>
      </c>
      <c r="D17" s="71">
        <v>2447384</v>
      </c>
      <c r="E17" s="71">
        <v>0</v>
      </c>
      <c r="F17" s="71">
        <v>0</v>
      </c>
    </row>
    <row r="18" spans="1:6" ht="25.5" x14ac:dyDescent="0.2">
      <c r="A18" s="72">
        <v>11010100</v>
      </c>
      <c r="B18" s="73" t="s">
        <v>81</v>
      </c>
      <c r="C18" s="74">
        <v>1658484</v>
      </c>
      <c r="D18" s="74">
        <v>1658484</v>
      </c>
      <c r="E18" s="74">
        <v>0</v>
      </c>
      <c r="F18" s="74">
        <v>0</v>
      </c>
    </row>
    <row r="19" spans="1:6" ht="51" x14ac:dyDescent="0.2">
      <c r="A19" s="72">
        <v>11010200</v>
      </c>
      <c r="B19" s="73" t="s">
        <v>82</v>
      </c>
      <c r="C19" s="74">
        <v>99900</v>
      </c>
      <c r="D19" s="74">
        <v>99900</v>
      </c>
      <c r="E19" s="74">
        <v>0</v>
      </c>
      <c r="F19" s="74">
        <v>0</v>
      </c>
    </row>
    <row r="20" spans="1:6" ht="25.5" x14ac:dyDescent="0.2">
      <c r="A20" s="72">
        <v>11010400</v>
      </c>
      <c r="B20" s="73" t="s">
        <v>83</v>
      </c>
      <c r="C20" s="74">
        <v>321000</v>
      </c>
      <c r="D20" s="74">
        <v>321000</v>
      </c>
      <c r="E20" s="74">
        <v>0</v>
      </c>
      <c r="F20" s="74">
        <v>0</v>
      </c>
    </row>
    <row r="21" spans="1:6" ht="25.5" x14ac:dyDescent="0.2">
      <c r="A21" s="72">
        <v>11010500</v>
      </c>
      <c r="B21" s="73" t="s">
        <v>84</v>
      </c>
      <c r="C21" s="74">
        <v>368000</v>
      </c>
      <c r="D21" s="74">
        <v>368000</v>
      </c>
      <c r="E21" s="74">
        <v>0</v>
      </c>
      <c r="F21" s="74">
        <v>0</v>
      </c>
    </row>
    <row r="22" spans="1:6" x14ac:dyDescent="0.2">
      <c r="A22" s="69">
        <v>14000000</v>
      </c>
      <c r="B22" s="70" t="s">
        <v>85</v>
      </c>
      <c r="C22" s="71">
        <v>400000</v>
      </c>
      <c r="D22" s="71">
        <v>400000</v>
      </c>
      <c r="E22" s="71">
        <v>0</v>
      </c>
      <c r="F22" s="71">
        <v>0</v>
      </c>
    </row>
    <row r="23" spans="1:6" ht="25.5" x14ac:dyDescent="0.2">
      <c r="A23" s="72">
        <v>14040000</v>
      </c>
      <c r="B23" s="73" t="s">
        <v>86</v>
      </c>
      <c r="C23" s="74">
        <v>400000</v>
      </c>
      <c r="D23" s="74">
        <v>400000</v>
      </c>
      <c r="E23" s="74">
        <v>0</v>
      </c>
      <c r="F23" s="74">
        <v>0</v>
      </c>
    </row>
    <row r="24" spans="1:6" ht="25.5" x14ac:dyDescent="0.2">
      <c r="A24" s="69">
        <v>18000000</v>
      </c>
      <c r="B24" s="70" t="s">
        <v>87</v>
      </c>
      <c r="C24" s="71">
        <v>159300</v>
      </c>
      <c r="D24" s="71">
        <v>159300</v>
      </c>
      <c r="E24" s="71">
        <v>0</v>
      </c>
      <c r="F24" s="71">
        <v>0</v>
      </c>
    </row>
    <row r="25" spans="1:6" x14ac:dyDescent="0.2">
      <c r="A25" s="69">
        <v>18010000</v>
      </c>
      <c r="B25" s="70" t="s">
        <v>88</v>
      </c>
      <c r="C25" s="71">
        <v>133500</v>
      </c>
      <c r="D25" s="71">
        <v>133500</v>
      </c>
      <c r="E25" s="71">
        <v>0</v>
      </c>
      <c r="F25" s="71">
        <v>0</v>
      </c>
    </row>
    <row r="26" spans="1:6" ht="38.25" x14ac:dyDescent="0.2">
      <c r="A26" s="72">
        <v>18010200</v>
      </c>
      <c r="B26" s="73" t="s">
        <v>89</v>
      </c>
      <c r="C26" s="74">
        <v>3500</v>
      </c>
      <c r="D26" s="74">
        <v>3500</v>
      </c>
      <c r="E26" s="74">
        <v>0</v>
      </c>
      <c r="F26" s="74">
        <v>0</v>
      </c>
    </row>
    <row r="27" spans="1:6" ht="38.25" x14ac:dyDescent="0.2">
      <c r="A27" s="72">
        <v>18010300</v>
      </c>
      <c r="B27" s="73" t="s">
        <v>90</v>
      </c>
      <c r="C27" s="74">
        <v>37300</v>
      </c>
      <c r="D27" s="74">
        <v>37300</v>
      </c>
      <c r="E27" s="74">
        <v>0</v>
      </c>
      <c r="F27" s="74">
        <v>0</v>
      </c>
    </row>
    <row r="28" spans="1:6" x14ac:dyDescent="0.2">
      <c r="A28" s="72">
        <v>18010700</v>
      </c>
      <c r="B28" s="73" t="s">
        <v>91</v>
      </c>
      <c r="C28" s="74">
        <v>92700</v>
      </c>
      <c r="D28" s="74">
        <v>92700</v>
      </c>
      <c r="E28" s="74">
        <v>0</v>
      </c>
      <c r="F28" s="74">
        <v>0</v>
      </c>
    </row>
    <row r="29" spans="1:6" x14ac:dyDescent="0.2">
      <c r="A29" s="69">
        <v>18030000</v>
      </c>
      <c r="B29" s="70" t="s">
        <v>92</v>
      </c>
      <c r="C29" s="71">
        <v>800</v>
      </c>
      <c r="D29" s="71">
        <v>800</v>
      </c>
      <c r="E29" s="71">
        <v>0</v>
      </c>
      <c r="F29" s="71">
        <v>0</v>
      </c>
    </row>
    <row r="30" spans="1:6" x14ac:dyDescent="0.2">
      <c r="A30" s="72">
        <v>18030200</v>
      </c>
      <c r="B30" s="73" t="s">
        <v>93</v>
      </c>
      <c r="C30" s="74">
        <v>800</v>
      </c>
      <c r="D30" s="74">
        <v>800</v>
      </c>
      <c r="E30" s="74">
        <v>0</v>
      </c>
      <c r="F30" s="74">
        <v>0</v>
      </c>
    </row>
    <row r="31" spans="1:6" x14ac:dyDescent="0.2">
      <c r="A31" s="69">
        <v>18050000</v>
      </c>
      <c r="B31" s="70" t="s">
        <v>94</v>
      </c>
      <c r="C31" s="71">
        <v>25000</v>
      </c>
      <c r="D31" s="71">
        <v>25000</v>
      </c>
      <c r="E31" s="71">
        <v>0</v>
      </c>
      <c r="F31" s="71">
        <v>0</v>
      </c>
    </row>
    <row r="32" spans="1:6" x14ac:dyDescent="0.2">
      <c r="A32" s="72">
        <v>18050300</v>
      </c>
      <c r="B32" s="73" t="s">
        <v>95</v>
      </c>
      <c r="C32" s="74">
        <v>25000</v>
      </c>
      <c r="D32" s="74">
        <v>25000</v>
      </c>
      <c r="E32" s="74">
        <v>0</v>
      </c>
      <c r="F32" s="74">
        <v>0</v>
      </c>
    </row>
    <row r="33" spans="1:6" x14ac:dyDescent="0.2">
      <c r="A33" s="69">
        <v>20000000</v>
      </c>
      <c r="B33" s="70" t="s">
        <v>96</v>
      </c>
      <c r="C33" s="71">
        <v>112400</v>
      </c>
      <c r="D33" s="71">
        <v>112400</v>
      </c>
      <c r="E33" s="71">
        <v>0</v>
      </c>
      <c r="F33" s="71">
        <v>0</v>
      </c>
    </row>
    <row r="34" spans="1:6" x14ac:dyDescent="0.2">
      <c r="A34" s="69">
        <v>21000000</v>
      </c>
      <c r="B34" s="70" t="s">
        <v>97</v>
      </c>
      <c r="C34" s="71">
        <v>94900</v>
      </c>
      <c r="D34" s="71">
        <v>94900</v>
      </c>
      <c r="E34" s="71">
        <v>0</v>
      </c>
      <c r="F34" s="71">
        <v>0</v>
      </c>
    </row>
    <row r="35" spans="1:6" x14ac:dyDescent="0.2">
      <c r="A35" s="69">
        <v>21080000</v>
      </c>
      <c r="B35" s="70" t="s">
        <v>98</v>
      </c>
      <c r="C35" s="71">
        <v>94900</v>
      </c>
      <c r="D35" s="71">
        <v>94900</v>
      </c>
      <c r="E35" s="71">
        <v>0</v>
      </c>
      <c r="F35" s="71">
        <v>0</v>
      </c>
    </row>
    <row r="36" spans="1:6" x14ac:dyDescent="0.2">
      <c r="A36" s="72">
        <v>21081100</v>
      </c>
      <c r="B36" s="73" t="s">
        <v>99</v>
      </c>
      <c r="C36" s="74">
        <v>10200</v>
      </c>
      <c r="D36" s="74">
        <v>10200</v>
      </c>
      <c r="E36" s="74">
        <v>0</v>
      </c>
      <c r="F36" s="74">
        <v>0</v>
      </c>
    </row>
    <row r="37" spans="1:6" ht="38.25" x14ac:dyDescent="0.2">
      <c r="A37" s="72">
        <v>21081500</v>
      </c>
      <c r="B37" s="73" t="s">
        <v>100</v>
      </c>
      <c r="C37" s="74">
        <v>84700</v>
      </c>
      <c r="D37" s="74">
        <v>84700</v>
      </c>
      <c r="E37" s="74">
        <v>0</v>
      </c>
      <c r="F37" s="74">
        <v>0</v>
      </c>
    </row>
    <row r="38" spans="1:6" ht="25.5" x14ac:dyDescent="0.2">
      <c r="A38" s="69">
        <v>22000000</v>
      </c>
      <c r="B38" s="70" t="s">
        <v>101</v>
      </c>
      <c r="C38" s="71">
        <v>12700</v>
      </c>
      <c r="D38" s="71">
        <v>12700</v>
      </c>
      <c r="E38" s="71">
        <v>0</v>
      </c>
      <c r="F38" s="71">
        <v>0</v>
      </c>
    </row>
    <row r="39" spans="1:6" x14ac:dyDescent="0.2">
      <c r="A39" s="69">
        <v>22010000</v>
      </c>
      <c r="B39" s="70" t="s">
        <v>102</v>
      </c>
      <c r="C39" s="71">
        <v>12700</v>
      </c>
      <c r="D39" s="71">
        <v>12700</v>
      </c>
      <c r="E39" s="71">
        <v>0</v>
      </c>
      <c r="F39" s="71">
        <v>0</v>
      </c>
    </row>
    <row r="40" spans="1:6" ht="38.25" x14ac:dyDescent="0.2">
      <c r="A40" s="72">
        <v>22010300</v>
      </c>
      <c r="B40" s="73" t="s">
        <v>103</v>
      </c>
      <c r="C40" s="74">
        <v>60000</v>
      </c>
      <c r="D40" s="74">
        <v>60000</v>
      </c>
      <c r="E40" s="74">
        <v>0</v>
      </c>
      <c r="F40" s="74">
        <v>0</v>
      </c>
    </row>
    <row r="41" spans="1:6" x14ac:dyDescent="0.2">
      <c r="A41" s="72">
        <v>22012500</v>
      </c>
      <c r="B41" s="73" t="s">
        <v>104</v>
      </c>
      <c r="C41" s="74">
        <v>-50000</v>
      </c>
      <c r="D41" s="74">
        <v>-50000</v>
      </c>
      <c r="E41" s="74">
        <v>0</v>
      </c>
      <c r="F41" s="74">
        <v>0</v>
      </c>
    </row>
    <row r="42" spans="1:6" ht="63.75" x14ac:dyDescent="0.2">
      <c r="A42" s="72">
        <v>22012900</v>
      </c>
      <c r="B42" s="73" t="s">
        <v>105</v>
      </c>
      <c r="C42" s="74">
        <v>2700</v>
      </c>
      <c r="D42" s="74">
        <v>2700</v>
      </c>
      <c r="E42" s="74">
        <v>0</v>
      </c>
      <c r="F42" s="74">
        <v>0</v>
      </c>
    </row>
    <row r="43" spans="1:6" x14ac:dyDescent="0.2">
      <c r="A43" s="69">
        <v>24000000</v>
      </c>
      <c r="B43" s="70" t="s">
        <v>106</v>
      </c>
      <c r="C43" s="71">
        <v>4800</v>
      </c>
      <c r="D43" s="71">
        <v>4800</v>
      </c>
      <c r="E43" s="71">
        <v>0</v>
      </c>
      <c r="F43" s="71">
        <v>0</v>
      </c>
    </row>
    <row r="44" spans="1:6" x14ac:dyDescent="0.2">
      <c r="A44" s="69">
        <v>24060000</v>
      </c>
      <c r="B44" s="70" t="s">
        <v>98</v>
      </c>
      <c r="C44" s="71">
        <v>4800</v>
      </c>
      <c r="D44" s="71">
        <v>4800</v>
      </c>
      <c r="E44" s="71">
        <v>0</v>
      </c>
      <c r="F44" s="71">
        <v>0</v>
      </c>
    </row>
    <row r="45" spans="1:6" ht="51" x14ac:dyDescent="0.2">
      <c r="A45" s="72">
        <v>24062200</v>
      </c>
      <c r="B45" s="73" t="s">
        <v>107</v>
      </c>
      <c r="C45" s="74">
        <v>4800</v>
      </c>
      <c r="D45" s="74">
        <v>4800</v>
      </c>
      <c r="E45" s="74">
        <v>0</v>
      </c>
      <c r="F45" s="74">
        <v>0</v>
      </c>
    </row>
    <row r="46" spans="1:6" x14ac:dyDescent="0.2">
      <c r="A46" s="69"/>
      <c r="B46" s="70" t="s">
        <v>108</v>
      </c>
      <c r="C46" s="71">
        <v>3119084</v>
      </c>
      <c r="D46" s="71">
        <v>3119084</v>
      </c>
      <c r="E46" s="71">
        <v>0</v>
      </c>
      <c r="F46" s="71">
        <v>0</v>
      </c>
    </row>
    <row r="47" spans="1:6" x14ac:dyDescent="0.2">
      <c r="A47" s="69">
        <v>40000000</v>
      </c>
      <c r="B47" s="70" t="s">
        <v>222</v>
      </c>
      <c r="C47" s="71">
        <v>0</v>
      </c>
      <c r="D47" s="71">
        <v>0</v>
      </c>
      <c r="E47" s="71">
        <v>0</v>
      </c>
      <c r="F47" s="71">
        <v>-1000000</v>
      </c>
    </row>
    <row r="48" spans="1:6" x14ac:dyDescent="0.2">
      <c r="A48" s="69">
        <v>41000000</v>
      </c>
      <c r="B48" s="70" t="s">
        <v>223</v>
      </c>
      <c r="C48" s="71">
        <v>0</v>
      </c>
      <c r="D48" s="71">
        <v>0</v>
      </c>
      <c r="E48" s="71">
        <v>0</v>
      </c>
      <c r="F48" s="71">
        <v>-1000000</v>
      </c>
    </row>
    <row r="49" spans="1:6" x14ac:dyDescent="0.2">
      <c r="A49" s="69">
        <v>41050000</v>
      </c>
      <c r="B49" s="70" t="s">
        <v>224</v>
      </c>
      <c r="C49" s="71">
        <v>0</v>
      </c>
      <c r="D49" s="71">
        <v>0</v>
      </c>
      <c r="E49" s="71">
        <v>0</v>
      </c>
      <c r="F49" s="71">
        <v>-1000000</v>
      </c>
    </row>
    <row r="50" spans="1:6" ht="25.5" x14ac:dyDescent="0.2">
      <c r="A50" s="72">
        <v>41053600</v>
      </c>
      <c r="B50" s="73" t="s">
        <v>225</v>
      </c>
      <c r="C50" s="74">
        <v>0</v>
      </c>
      <c r="D50" s="74">
        <v>0</v>
      </c>
      <c r="E50" s="74">
        <v>0</v>
      </c>
      <c r="F50" s="74">
        <v>-1000000</v>
      </c>
    </row>
    <row r="51" spans="1:6" x14ac:dyDescent="0.2">
      <c r="A51" s="75" t="s">
        <v>8</v>
      </c>
      <c r="B51" s="70" t="s">
        <v>42</v>
      </c>
      <c r="C51" s="71">
        <v>3119084</v>
      </c>
      <c r="D51" s="71">
        <v>3119084</v>
      </c>
      <c r="E51" s="71">
        <v>0</v>
      </c>
      <c r="F51" s="71">
        <v>-1000000</v>
      </c>
    </row>
    <row r="52" spans="1:6" ht="15" x14ac:dyDescent="0.25">
      <c r="A52" s="31"/>
      <c r="B52" s="31"/>
      <c r="C52" s="31"/>
      <c r="D52" s="31"/>
      <c r="E52" s="31"/>
      <c r="F52" s="31"/>
    </row>
    <row r="54" spans="1:6" x14ac:dyDescent="0.2">
      <c r="B54" s="4" t="s">
        <v>113</v>
      </c>
      <c r="D54" s="23"/>
      <c r="E54" s="4" t="s">
        <v>226</v>
      </c>
    </row>
  </sheetData>
  <mergeCells count="8">
    <mergeCell ref="A7:F7"/>
    <mergeCell ref="A11:A13"/>
    <mergeCell ref="B11:B13"/>
    <mergeCell ref="C11:C13"/>
    <mergeCell ref="D11:D13"/>
    <mergeCell ref="E11:F11"/>
    <mergeCell ref="E12:E13"/>
    <mergeCell ref="F12:F13"/>
  </mergeCells>
  <printOptions horizontalCentered="1" verticalCentered="1"/>
  <pageMargins left="0.19685039370078741" right="0.19685039370078741" top="1.1811023622047245" bottom="0.59055118110236227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EB3D5-2144-42FE-B00A-7014571AB95E}">
  <sheetPr>
    <pageSetUpPr fitToPage="1"/>
  </sheetPr>
  <dimension ref="A1:F35"/>
  <sheetViews>
    <sheetView zoomScaleNormal="100" workbookViewId="0">
      <selection activeCell="B25" sqref="B25"/>
    </sheetView>
  </sheetViews>
  <sheetFormatPr defaultColWidth="9.140625" defaultRowHeight="12.75" x14ac:dyDescent="0.2"/>
  <cols>
    <col min="1" max="1" width="12.42578125" style="4" bestFit="1" customWidth="1"/>
    <col min="2" max="2" width="85" style="4" customWidth="1"/>
    <col min="3" max="3" width="14.7109375" style="4" customWidth="1"/>
    <col min="4" max="6" width="14.140625" style="4" customWidth="1"/>
    <col min="7" max="16384" width="9.140625" style="4"/>
  </cols>
  <sheetData>
    <row r="1" spans="1:6" x14ac:dyDescent="0.2">
      <c r="E1" s="22" t="s">
        <v>43</v>
      </c>
    </row>
    <row r="2" spans="1:6" x14ac:dyDescent="0.2">
      <c r="E2" s="22" t="s">
        <v>109</v>
      </c>
    </row>
    <row r="3" spans="1:6" x14ac:dyDescent="0.2">
      <c r="E3" s="22" t="s">
        <v>11</v>
      </c>
    </row>
    <row r="4" spans="1:6" x14ac:dyDescent="0.2">
      <c r="E4" s="1" t="s">
        <v>115</v>
      </c>
    </row>
    <row r="5" spans="1:6" x14ac:dyDescent="0.2">
      <c r="E5" s="1"/>
    </row>
    <row r="6" spans="1:6" x14ac:dyDescent="0.2">
      <c r="D6" s="1"/>
    </row>
    <row r="7" spans="1:6" x14ac:dyDescent="0.2">
      <c r="A7" s="136" t="s">
        <v>75</v>
      </c>
      <c r="B7" s="137"/>
      <c r="C7" s="137"/>
      <c r="D7" s="137"/>
      <c r="E7" s="137"/>
      <c r="F7" s="137"/>
    </row>
    <row r="8" spans="1:6" x14ac:dyDescent="0.2">
      <c r="A8" s="19"/>
      <c r="B8" s="20"/>
      <c r="C8" s="20"/>
      <c r="D8" s="20"/>
      <c r="E8" s="20"/>
      <c r="F8" s="20"/>
    </row>
    <row r="9" spans="1:6" x14ac:dyDescent="0.2">
      <c r="A9" s="24" t="s">
        <v>9</v>
      </c>
      <c r="B9" s="20"/>
      <c r="C9" s="20"/>
      <c r="D9" s="20"/>
      <c r="E9" s="20"/>
      <c r="F9" s="20"/>
    </row>
    <row r="10" spans="1:6" x14ac:dyDescent="0.2">
      <c r="A10" s="25" t="s">
        <v>10</v>
      </c>
      <c r="F10" s="6" t="s">
        <v>1</v>
      </c>
    </row>
    <row r="11" spans="1:6" ht="12.75" customHeight="1" x14ac:dyDescent="0.2">
      <c r="A11" s="141" t="s">
        <v>40</v>
      </c>
      <c r="B11" s="141" t="s">
        <v>44</v>
      </c>
      <c r="C11" s="141" t="s">
        <v>2</v>
      </c>
      <c r="D11" s="141" t="s">
        <v>3</v>
      </c>
      <c r="E11" s="141" t="s">
        <v>4</v>
      </c>
      <c r="F11" s="141"/>
    </row>
    <row r="12" spans="1:6" ht="12.75" customHeight="1" x14ac:dyDescent="0.2">
      <c r="A12" s="141"/>
      <c r="B12" s="141"/>
      <c r="C12" s="141"/>
      <c r="D12" s="141"/>
      <c r="E12" s="141" t="s">
        <v>5</v>
      </c>
      <c r="F12" s="141" t="s">
        <v>6</v>
      </c>
    </row>
    <row r="13" spans="1:6" x14ac:dyDescent="0.2">
      <c r="A13" s="141"/>
      <c r="B13" s="141"/>
      <c r="C13" s="141"/>
      <c r="D13" s="141"/>
      <c r="E13" s="141"/>
      <c r="F13" s="141"/>
    </row>
    <row r="14" spans="1:6" x14ac:dyDescent="0.2">
      <c r="A14" s="120">
        <v>1</v>
      </c>
      <c r="B14" s="120">
        <v>2</v>
      </c>
      <c r="C14" s="120">
        <v>3</v>
      </c>
      <c r="D14" s="120">
        <v>4</v>
      </c>
      <c r="E14" s="120">
        <v>5</v>
      </c>
      <c r="F14" s="120">
        <v>6</v>
      </c>
    </row>
    <row r="15" spans="1:6" x14ac:dyDescent="0.2">
      <c r="A15" s="138" t="s">
        <v>45</v>
      </c>
      <c r="B15" s="139"/>
      <c r="C15" s="139"/>
      <c r="D15" s="139"/>
      <c r="E15" s="139"/>
      <c r="F15" s="140"/>
    </row>
    <row r="16" spans="1:6" x14ac:dyDescent="0.2">
      <c r="A16" s="121">
        <v>200000</v>
      </c>
      <c r="B16" s="122" t="s">
        <v>46</v>
      </c>
      <c r="C16" s="123">
        <v>28391</v>
      </c>
      <c r="D16" s="123">
        <v>1131728</v>
      </c>
      <c r="E16" s="123">
        <v>-1103337</v>
      </c>
      <c r="F16" s="123">
        <v>-1103337</v>
      </c>
    </row>
    <row r="17" spans="1:6" x14ac:dyDescent="0.2">
      <c r="A17" s="121">
        <v>208000</v>
      </c>
      <c r="B17" s="122" t="s">
        <v>47</v>
      </c>
      <c r="C17" s="123">
        <v>28391</v>
      </c>
      <c r="D17" s="123">
        <v>1131728</v>
      </c>
      <c r="E17" s="123">
        <v>-1103337</v>
      </c>
      <c r="F17" s="123">
        <v>-1103337</v>
      </c>
    </row>
    <row r="18" spans="1:6" x14ac:dyDescent="0.2">
      <c r="A18" s="124">
        <v>208100</v>
      </c>
      <c r="B18" s="125" t="s">
        <v>114</v>
      </c>
      <c r="C18" s="126">
        <v>28391</v>
      </c>
      <c r="D18" s="126">
        <v>28391</v>
      </c>
      <c r="E18" s="126">
        <v>0</v>
      </c>
      <c r="F18" s="126">
        <v>0</v>
      </c>
    </row>
    <row r="19" spans="1:6" x14ac:dyDescent="0.2">
      <c r="A19" s="124">
        <v>208400</v>
      </c>
      <c r="B19" s="125" t="s">
        <v>48</v>
      </c>
      <c r="C19" s="126">
        <v>0</v>
      </c>
      <c r="D19" s="126">
        <v>1103337</v>
      </c>
      <c r="E19" s="126">
        <v>-1103337</v>
      </c>
      <c r="F19" s="126">
        <v>-1103337</v>
      </c>
    </row>
    <row r="20" spans="1:6" x14ac:dyDescent="0.2">
      <c r="A20" s="127" t="s">
        <v>8</v>
      </c>
      <c r="B20" s="122" t="s">
        <v>49</v>
      </c>
      <c r="C20" s="123">
        <v>28391</v>
      </c>
      <c r="D20" s="123">
        <v>1131728</v>
      </c>
      <c r="E20" s="123">
        <v>-1103337</v>
      </c>
      <c r="F20" s="123">
        <v>-1103337</v>
      </c>
    </row>
    <row r="21" spans="1:6" x14ac:dyDescent="0.2">
      <c r="A21" s="138" t="s">
        <v>50</v>
      </c>
      <c r="B21" s="139"/>
      <c r="C21" s="139"/>
      <c r="D21" s="139"/>
      <c r="E21" s="139"/>
      <c r="F21" s="140"/>
    </row>
    <row r="22" spans="1:6" x14ac:dyDescent="0.2">
      <c r="A22" s="121">
        <v>600000</v>
      </c>
      <c r="B22" s="122" t="s">
        <v>51</v>
      </c>
      <c r="C22" s="123">
        <v>28391</v>
      </c>
      <c r="D22" s="123">
        <v>1131728</v>
      </c>
      <c r="E22" s="123">
        <v>-1103337</v>
      </c>
      <c r="F22" s="123">
        <v>-1103337</v>
      </c>
    </row>
    <row r="23" spans="1:6" x14ac:dyDescent="0.2">
      <c r="A23" s="121">
        <v>602000</v>
      </c>
      <c r="B23" s="122" t="s">
        <v>52</v>
      </c>
      <c r="C23" s="123">
        <v>28391</v>
      </c>
      <c r="D23" s="123">
        <v>1131728</v>
      </c>
      <c r="E23" s="123">
        <v>-1103337</v>
      </c>
      <c r="F23" s="123">
        <v>-1103337</v>
      </c>
    </row>
    <row r="24" spans="1:6" x14ac:dyDescent="0.2">
      <c r="A24" s="124">
        <v>602100</v>
      </c>
      <c r="B24" s="125" t="s">
        <v>114</v>
      </c>
      <c r="C24" s="126">
        <v>28391</v>
      </c>
      <c r="D24" s="126">
        <v>28391</v>
      </c>
      <c r="E24" s="126">
        <v>0</v>
      </c>
      <c r="F24" s="126">
        <v>0</v>
      </c>
    </row>
    <row r="25" spans="1:6" x14ac:dyDescent="0.2">
      <c r="A25" s="124">
        <v>602400</v>
      </c>
      <c r="B25" s="125" t="s">
        <v>48</v>
      </c>
      <c r="C25" s="126">
        <v>0</v>
      </c>
      <c r="D25" s="126">
        <v>1103337</v>
      </c>
      <c r="E25" s="126">
        <v>-1103337</v>
      </c>
      <c r="F25" s="126">
        <v>-1103337</v>
      </c>
    </row>
    <row r="26" spans="1:6" x14ac:dyDescent="0.2">
      <c r="A26" s="127" t="s">
        <v>8</v>
      </c>
      <c r="B26" s="122" t="s">
        <v>49</v>
      </c>
      <c r="C26" s="123">
        <v>28391</v>
      </c>
      <c r="D26" s="123">
        <v>1131728</v>
      </c>
      <c r="E26" s="123">
        <v>-1103337</v>
      </c>
      <c r="F26" s="123">
        <v>-1103337</v>
      </c>
    </row>
    <row r="33" spans="1:6" x14ac:dyDescent="0.2">
      <c r="A33" s="16"/>
      <c r="B33" s="17"/>
      <c r="C33" s="18"/>
      <c r="D33" s="18"/>
      <c r="E33" s="18"/>
      <c r="F33" s="18"/>
    </row>
    <row r="34" spans="1:6" x14ac:dyDescent="0.2">
      <c r="A34" s="16"/>
      <c r="B34" s="17"/>
      <c r="C34" s="18"/>
      <c r="D34" s="18"/>
      <c r="E34" s="18"/>
      <c r="F34" s="18"/>
    </row>
    <row r="35" spans="1:6" x14ac:dyDescent="0.2">
      <c r="B35" s="3" t="s">
        <v>113</v>
      </c>
      <c r="D35" s="23"/>
      <c r="E35" s="40" t="s">
        <v>112</v>
      </c>
    </row>
  </sheetData>
  <mergeCells count="10">
    <mergeCell ref="A7:F7"/>
    <mergeCell ref="A15:F15"/>
    <mergeCell ref="A21:F21"/>
    <mergeCell ref="A11:A13"/>
    <mergeCell ref="B11:B13"/>
    <mergeCell ref="C11:C13"/>
    <mergeCell ref="D11:D13"/>
    <mergeCell ref="E11:F11"/>
    <mergeCell ref="E12:E13"/>
    <mergeCell ref="F12:F13"/>
  </mergeCells>
  <printOptions horizontalCentered="1"/>
  <pageMargins left="0.19685039370078741" right="0.19685039370078741" top="1.1811023622047245" bottom="0.59055118110236227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3"/>
  <sheetViews>
    <sheetView tabSelected="1" zoomScaleNormal="100" workbookViewId="0">
      <pane xSplit="4" ySplit="18" topLeftCell="E49" activePane="bottomRight" state="frozen"/>
      <selection pane="topRight" activeCell="E1" sqref="E1"/>
      <selection pane="bottomLeft" activeCell="A14" sqref="A14"/>
      <selection pane="bottomRight" activeCell="D58" sqref="D58"/>
    </sheetView>
  </sheetViews>
  <sheetFormatPr defaultColWidth="9.140625" defaultRowHeight="12.75" x14ac:dyDescent="0.2"/>
  <cols>
    <col min="1" max="1" width="12" style="4" customWidth="1"/>
    <col min="2" max="2" width="13.140625" style="4" customWidth="1"/>
    <col min="3" max="3" width="14.28515625" style="4" customWidth="1"/>
    <col min="4" max="4" width="40.7109375" style="4" customWidth="1"/>
    <col min="5" max="5" width="12.140625" style="7" customWidth="1"/>
    <col min="6" max="6" width="13.7109375" style="4" customWidth="1"/>
    <col min="7" max="7" width="10.85546875" style="4" customWidth="1"/>
    <col min="8" max="8" width="13.7109375" style="4" customWidth="1"/>
    <col min="9" max="9" width="10" style="4" customWidth="1"/>
    <col min="10" max="10" width="11.85546875" style="7" bestFit="1" customWidth="1"/>
    <col min="11" max="11" width="11.85546875" style="4" bestFit="1" customWidth="1"/>
    <col min="12" max="12" width="11.5703125" style="4" customWidth="1"/>
    <col min="13" max="13" width="8" style="4" customWidth="1"/>
    <col min="14" max="14" width="13.7109375" style="4" customWidth="1"/>
    <col min="15" max="15" width="13" style="4" customWidth="1"/>
    <col min="16" max="16" width="12.42578125" style="7" customWidth="1"/>
    <col min="17" max="16384" width="9.140625" style="4"/>
  </cols>
  <sheetData>
    <row r="1" spans="1:16" x14ac:dyDescent="0.2">
      <c r="O1" s="22" t="s">
        <v>60</v>
      </c>
    </row>
    <row r="2" spans="1:16" x14ac:dyDescent="0.2">
      <c r="O2" s="22" t="s">
        <v>109</v>
      </c>
    </row>
    <row r="3" spans="1:16" x14ac:dyDescent="0.2">
      <c r="O3" s="22" t="s">
        <v>11</v>
      </c>
    </row>
    <row r="4" spans="1:16" x14ac:dyDescent="0.2">
      <c r="O4" s="1" t="s">
        <v>110</v>
      </c>
    </row>
    <row r="5" spans="1:16" x14ac:dyDescent="0.2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</row>
    <row r="6" spans="1:16" x14ac:dyDescent="0.2">
      <c r="A6" s="21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</row>
    <row r="7" spans="1:16" x14ac:dyDescent="0.2">
      <c r="A7" s="142" t="s">
        <v>76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</row>
    <row r="8" spans="1:16" x14ac:dyDescent="0.2">
      <c r="A8" s="21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">
      <c r="A9" s="5" t="s">
        <v>9</v>
      </c>
      <c r="B9" s="20"/>
      <c r="C9" s="20"/>
      <c r="D9" s="20"/>
      <c r="E9" s="8"/>
      <c r="F9" s="20"/>
      <c r="G9" s="20"/>
      <c r="H9" s="20"/>
      <c r="I9" s="20"/>
      <c r="J9" s="8"/>
      <c r="K9" s="20"/>
      <c r="L9" s="20"/>
      <c r="M9" s="20"/>
      <c r="N9" s="20"/>
      <c r="O9" s="20"/>
      <c r="P9" s="8"/>
    </row>
    <row r="10" spans="1:16" x14ac:dyDescent="0.2">
      <c r="A10" s="4" t="s">
        <v>10</v>
      </c>
      <c r="P10" s="9" t="s">
        <v>1</v>
      </c>
    </row>
    <row r="11" spans="1:16" ht="12.75" customHeight="1" x14ac:dyDescent="0.2">
      <c r="A11" s="164" t="s">
        <v>12</v>
      </c>
      <c r="B11" s="164" t="s">
        <v>13</v>
      </c>
      <c r="C11" s="164" t="s">
        <v>14</v>
      </c>
      <c r="D11" s="141" t="s">
        <v>15</v>
      </c>
      <c r="E11" s="141" t="s">
        <v>3</v>
      </c>
      <c r="F11" s="141"/>
      <c r="G11" s="141"/>
      <c r="H11" s="141"/>
      <c r="I11" s="141"/>
      <c r="J11" s="141" t="s">
        <v>4</v>
      </c>
      <c r="K11" s="141"/>
      <c r="L11" s="141"/>
      <c r="M11" s="141"/>
      <c r="N11" s="141"/>
      <c r="O11" s="141"/>
      <c r="P11" s="141" t="s">
        <v>16</v>
      </c>
    </row>
    <row r="12" spans="1:16" ht="12" customHeight="1" x14ac:dyDescent="0.2">
      <c r="A12" s="141"/>
      <c r="B12" s="141"/>
      <c r="C12" s="141"/>
      <c r="D12" s="141"/>
      <c r="E12" s="141" t="s">
        <v>5</v>
      </c>
      <c r="F12" s="141" t="s">
        <v>17</v>
      </c>
      <c r="G12" s="141" t="s">
        <v>18</v>
      </c>
      <c r="H12" s="141"/>
      <c r="I12" s="141" t="s">
        <v>19</v>
      </c>
      <c r="J12" s="141" t="s">
        <v>5</v>
      </c>
      <c r="K12" s="141" t="s">
        <v>6</v>
      </c>
      <c r="L12" s="141" t="s">
        <v>17</v>
      </c>
      <c r="M12" s="141" t="s">
        <v>18</v>
      </c>
      <c r="N12" s="141"/>
      <c r="O12" s="141" t="s">
        <v>19</v>
      </c>
      <c r="P12" s="141"/>
    </row>
    <row r="13" spans="1:16" ht="12.75" customHeight="1" x14ac:dyDescent="0.2">
      <c r="A13" s="141"/>
      <c r="B13" s="141"/>
      <c r="C13" s="141"/>
      <c r="D13" s="141"/>
      <c r="E13" s="141"/>
      <c r="F13" s="141"/>
      <c r="G13" s="141" t="s">
        <v>20</v>
      </c>
      <c r="H13" s="141" t="s">
        <v>21</v>
      </c>
      <c r="I13" s="141"/>
      <c r="J13" s="141"/>
      <c r="K13" s="141"/>
      <c r="L13" s="141"/>
      <c r="M13" s="141" t="s">
        <v>20</v>
      </c>
      <c r="N13" s="141" t="s">
        <v>21</v>
      </c>
      <c r="O13" s="141"/>
      <c r="P13" s="141"/>
    </row>
    <row r="14" spans="1:16" ht="12.75" customHeight="1" x14ac:dyDescent="0.2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</row>
    <row r="15" spans="1:16" ht="12.75" customHeight="1" x14ac:dyDescent="0.2">
      <c r="A15" s="165">
        <v>1</v>
      </c>
      <c r="B15" s="165">
        <v>2</v>
      </c>
      <c r="C15" s="165">
        <v>3</v>
      </c>
      <c r="D15" s="165">
        <v>4</v>
      </c>
      <c r="E15" s="165">
        <v>5</v>
      </c>
      <c r="F15" s="165">
        <v>6</v>
      </c>
      <c r="G15" s="165">
        <v>7</v>
      </c>
      <c r="H15" s="165">
        <v>8</v>
      </c>
      <c r="I15" s="165">
        <v>9</v>
      </c>
      <c r="J15" s="165">
        <v>10</v>
      </c>
      <c r="K15" s="165">
        <v>11</v>
      </c>
      <c r="L15" s="165">
        <v>12</v>
      </c>
      <c r="M15" s="165">
        <v>13</v>
      </c>
      <c r="N15" s="165">
        <v>14</v>
      </c>
      <c r="O15" s="165">
        <v>15</v>
      </c>
      <c r="P15" s="165">
        <v>16</v>
      </c>
    </row>
    <row r="16" spans="1:16" ht="12.75" customHeight="1" x14ac:dyDescent="0.2">
      <c r="A16" s="166" t="s">
        <v>22</v>
      </c>
      <c r="B16" s="167"/>
      <c r="C16" s="168"/>
      <c r="D16" s="169" t="s">
        <v>23</v>
      </c>
      <c r="E16" s="170">
        <v>3053039</v>
      </c>
      <c r="F16" s="170">
        <v>2803458</v>
      </c>
      <c r="G16" s="170">
        <v>-33413</v>
      </c>
      <c r="H16" s="170">
        <v>64476</v>
      </c>
      <c r="I16" s="170">
        <v>249581</v>
      </c>
      <c r="J16" s="170">
        <v>-565844</v>
      </c>
      <c r="K16" s="170">
        <v>-1565844</v>
      </c>
      <c r="L16" s="170">
        <v>0</v>
      </c>
      <c r="M16" s="170">
        <v>0</v>
      </c>
      <c r="N16" s="170">
        <v>0</v>
      </c>
      <c r="O16" s="170">
        <v>-565844</v>
      </c>
      <c r="P16" s="170">
        <v>2487195</v>
      </c>
    </row>
    <row r="17" spans="1:16" x14ac:dyDescent="0.2">
      <c r="A17" s="166" t="s">
        <v>24</v>
      </c>
      <c r="B17" s="167"/>
      <c r="C17" s="168"/>
      <c r="D17" s="169" t="s">
        <v>23</v>
      </c>
      <c r="E17" s="170">
        <v>3053039</v>
      </c>
      <c r="F17" s="170">
        <v>2803458</v>
      </c>
      <c r="G17" s="170">
        <v>-33413</v>
      </c>
      <c r="H17" s="170">
        <v>64476</v>
      </c>
      <c r="I17" s="170">
        <v>249581</v>
      </c>
      <c r="J17" s="170">
        <v>-565844</v>
      </c>
      <c r="K17" s="170">
        <v>-1565844</v>
      </c>
      <c r="L17" s="170">
        <v>0</v>
      </c>
      <c r="M17" s="170">
        <v>0</v>
      </c>
      <c r="N17" s="170">
        <v>0</v>
      </c>
      <c r="O17" s="170">
        <v>-565844</v>
      </c>
      <c r="P17" s="170">
        <v>2487195</v>
      </c>
    </row>
    <row r="18" spans="1:16" ht="63.75" x14ac:dyDescent="0.2">
      <c r="A18" s="171" t="s">
        <v>116</v>
      </c>
      <c r="B18" s="171" t="s">
        <v>117</v>
      </c>
      <c r="C18" s="172" t="s">
        <v>118</v>
      </c>
      <c r="D18" s="173" t="s">
        <v>119</v>
      </c>
      <c r="E18" s="174">
        <v>180230</v>
      </c>
      <c r="F18" s="174">
        <v>180230</v>
      </c>
      <c r="G18" s="174">
        <v>0</v>
      </c>
      <c r="H18" s="174">
        <v>1500</v>
      </c>
      <c r="I18" s="174">
        <v>0</v>
      </c>
      <c r="J18" s="174">
        <v>74500</v>
      </c>
      <c r="K18" s="174">
        <v>74500</v>
      </c>
      <c r="L18" s="174">
        <v>0</v>
      </c>
      <c r="M18" s="174">
        <v>0</v>
      </c>
      <c r="N18" s="174">
        <v>0</v>
      </c>
      <c r="O18" s="174">
        <v>74500</v>
      </c>
      <c r="P18" s="174">
        <v>254730</v>
      </c>
    </row>
    <row r="19" spans="1:16" ht="25.5" x14ac:dyDescent="0.2">
      <c r="A19" s="171" t="s">
        <v>120</v>
      </c>
      <c r="B19" s="171" t="s">
        <v>121</v>
      </c>
      <c r="C19" s="172" t="s">
        <v>122</v>
      </c>
      <c r="D19" s="173" t="s">
        <v>123</v>
      </c>
      <c r="E19" s="174">
        <v>649700</v>
      </c>
      <c r="F19" s="174">
        <v>649700</v>
      </c>
      <c r="G19" s="174">
        <v>0</v>
      </c>
      <c r="H19" s="174">
        <v>0</v>
      </c>
      <c r="I19" s="174">
        <v>0</v>
      </c>
      <c r="J19" s="174">
        <v>0</v>
      </c>
      <c r="K19" s="174">
        <v>0</v>
      </c>
      <c r="L19" s="174">
        <v>0</v>
      </c>
      <c r="M19" s="174">
        <v>0</v>
      </c>
      <c r="N19" s="174">
        <v>0</v>
      </c>
      <c r="O19" s="174">
        <v>0</v>
      </c>
      <c r="P19" s="174">
        <v>649700</v>
      </c>
    </row>
    <row r="20" spans="1:16" ht="38.25" x14ac:dyDescent="0.2">
      <c r="A20" s="171" t="s">
        <v>124</v>
      </c>
      <c r="B20" s="171" t="s">
        <v>125</v>
      </c>
      <c r="C20" s="172" t="s">
        <v>126</v>
      </c>
      <c r="D20" s="173" t="s">
        <v>127</v>
      </c>
      <c r="E20" s="174">
        <v>361000</v>
      </c>
      <c r="F20" s="174">
        <v>361000</v>
      </c>
      <c r="G20" s="174">
        <v>0</v>
      </c>
      <c r="H20" s="174">
        <v>0</v>
      </c>
      <c r="I20" s="174">
        <v>0</v>
      </c>
      <c r="J20" s="174">
        <v>0</v>
      </c>
      <c r="K20" s="174">
        <v>0</v>
      </c>
      <c r="L20" s="174">
        <v>0</v>
      </c>
      <c r="M20" s="174">
        <v>0</v>
      </c>
      <c r="N20" s="174">
        <v>0</v>
      </c>
      <c r="O20" s="174">
        <v>0</v>
      </c>
      <c r="P20" s="174">
        <v>361000</v>
      </c>
    </row>
    <row r="21" spans="1:16" ht="25.5" x14ac:dyDescent="0.2">
      <c r="A21" s="171" t="s">
        <v>128</v>
      </c>
      <c r="B21" s="171" t="s">
        <v>129</v>
      </c>
      <c r="C21" s="172" t="s">
        <v>130</v>
      </c>
      <c r="D21" s="173" t="s">
        <v>131</v>
      </c>
      <c r="E21" s="174">
        <v>347600</v>
      </c>
      <c r="F21" s="174">
        <v>347600</v>
      </c>
      <c r="G21" s="174">
        <v>0</v>
      </c>
      <c r="H21" s="174">
        <v>0</v>
      </c>
      <c r="I21" s="174">
        <v>0</v>
      </c>
      <c r="J21" s="174">
        <v>0</v>
      </c>
      <c r="K21" s="174">
        <v>0</v>
      </c>
      <c r="L21" s="174">
        <v>0</v>
      </c>
      <c r="M21" s="174">
        <v>0</v>
      </c>
      <c r="N21" s="174">
        <v>0</v>
      </c>
      <c r="O21" s="174">
        <v>0</v>
      </c>
      <c r="P21" s="174">
        <v>347600</v>
      </c>
    </row>
    <row r="22" spans="1:16" ht="63.75" x14ac:dyDescent="0.2">
      <c r="A22" s="171" t="s">
        <v>132</v>
      </c>
      <c r="B22" s="171" t="s">
        <v>133</v>
      </c>
      <c r="C22" s="172" t="s">
        <v>134</v>
      </c>
      <c r="D22" s="173" t="s">
        <v>135</v>
      </c>
      <c r="E22" s="174">
        <v>11308</v>
      </c>
      <c r="F22" s="174">
        <v>11308</v>
      </c>
      <c r="G22" s="174">
        <v>0</v>
      </c>
      <c r="H22" s="174">
        <v>0</v>
      </c>
      <c r="I22" s="174">
        <v>0</v>
      </c>
      <c r="J22" s="174">
        <v>0</v>
      </c>
      <c r="K22" s="174">
        <v>0</v>
      </c>
      <c r="L22" s="174">
        <v>0</v>
      </c>
      <c r="M22" s="174">
        <v>0</v>
      </c>
      <c r="N22" s="174">
        <v>0</v>
      </c>
      <c r="O22" s="174">
        <v>0</v>
      </c>
      <c r="P22" s="174">
        <v>11308</v>
      </c>
    </row>
    <row r="23" spans="1:16" ht="76.5" x14ac:dyDescent="0.2">
      <c r="A23" s="171" t="s">
        <v>136</v>
      </c>
      <c r="B23" s="171" t="s">
        <v>137</v>
      </c>
      <c r="C23" s="172" t="s">
        <v>70</v>
      </c>
      <c r="D23" s="173" t="s">
        <v>138</v>
      </c>
      <c r="E23" s="174">
        <v>92500</v>
      </c>
      <c r="F23" s="174">
        <v>92500</v>
      </c>
      <c r="G23" s="174">
        <v>0</v>
      </c>
      <c r="H23" s="174">
        <v>0</v>
      </c>
      <c r="I23" s="174">
        <v>0</v>
      </c>
      <c r="J23" s="174">
        <v>0</v>
      </c>
      <c r="K23" s="174">
        <v>0</v>
      </c>
      <c r="L23" s="174">
        <v>0</v>
      </c>
      <c r="M23" s="174">
        <v>0</v>
      </c>
      <c r="N23" s="174">
        <v>0</v>
      </c>
      <c r="O23" s="174">
        <v>0</v>
      </c>
      <c r="P23" s="174">
        <v>92500</v>
      </c>
    </row>
    <row r="24" spans="1:16" ht="25.5" x14ac:dyDescent="0.2">
      <c r="A24" s="171" t="s">
        <v>139</v>
      </c>
      <c r="B24" s="171" t="s">
        <v>140</v>
      </c>
      <c r="C24" s="172" t="s">
        <v>141</v>
      </c>
      <c r="D24" s="173" t="s">
        <v>142</v>
      </c>
      <c r="E24" s="174">
        <v>5000</v>
      </c>
      <c r="F24" s="174">
        <v>5000</v>
      </c>
      <c r="G24" s="174">
        <v>-64713</v>
      </c>
      <c r="H24" s="174">
        <v>0</v>
      </c>
      <c r="I24" s="174">
        <v>0</v>
      </c>
      <c r="J24" s="174">
        <v>0</v>
      </c>
      <c r="K24" s="174">
        <v>0</v>
      </c>
      <c r="L24" s="174">
        <v>0</v>
      </c>
      <c r="M24" s="174">
        <v>0</v>
      </c>
      <c r="N24" s="174">
        <v>0</v>
      </c>
      <c r="O24" s="174">
        <v>0</v>
      </c>
      <c r="P24" s="174">
        <v>5000</v>
      </c>
    </row>
    <row r="25" spans="1:16" ht="25.5" x14ac:dyDescent="0.2">
      <c r="A25" s="171" t="s">
        <v>143</v>
      </c>
      <c r="B25" s="171" t="s">
        <v>144</v>
      </c>
      <c r="C25" s="172" t="s">
        <v>145</v>
      </c>
      <c r="D25" s="173" t="s">
        <v>146</v>
      </c>
      <c r="E25" s="174">
        <v>30000</v>
      </c>
      <c r="F25" s="174">
        <v>0</v>
      </c>
      <c r="G25" s="174">
        <v>0</v>
      </c>
      <c r="H25" s="174">
        <v>0</v>
      </c>
      <c r="I25" s="174">
        <v>30000</v>
      </c>
      <c r="J25" s="174">
        <v>0</v>
      </c>
      <c r="K25" s="174">
        <v>0</v>
      </c>
      <c r="L25" s="174">
        <v>0</v>
      </c>
      <c r="M25" s="174">
        <v>0</v>
      </c>
      <c r="N25" s="174">
        <v>0</v>
      </c>
      <c r="O25" s="174">
        <v>0</v>
      </c>
      <c r="P25" s="174">
        <v>30000</v>
      </c>
    </row>
    <row r="26" spans="1:16" x14ac:dyDescent="0.2">
      <c r="A26" s="171" t="s">
        <v>147</v>
      </c>
      <c r="B26" s="171" t="s">
        <v>148</v>
      </c>
      <c r="C26" s="172" t="s">
        <v>145</v>
      </c>
      <c r="D26" s="173" t="s">
        <v>149</v>
      </c>
      <c r="E26" s="174">
        <v>154276</v>
      </c>
      <c r="F26" s="174">
        <v>154276</v>
      </c>
      <c r="G26" s="174">
        <v>31300</v>
      </c>
      <c r="H26" s="174">
        <v>62976</v>
      </c>
      <c r="I26" s="174">
        <v>0</v>
      </c>
      <c r="J26" s="174">
        <v>0</v>
      </c>
      <c r="K26" s="174">
        <v>0</v>
      </c>
      <c r="L26" s="174">
        <v>0</v>
      </c>
      <c r="M26" s="174">
        <v>0</v>
      </c>
      <c r="N26" s="174">
        <v>0</v>
      </c>
      <c r="O26" s="174">
        <v>0</v>
      </c>
      <c r="P26" s="174">
        <v>154276</v>
      </c>
    </row>
    <row r="27" spans="1:16" ht="25.5" x14ac:dyDescent="0.2">
      <c r="A27" s="171" t="s">
        <v>150</v>
      </c>
      <c r="B27" s="171" t="s">
        <v>151</v>
      </c>
      <c r="C27" s="172" t="s">
        <v>152</v>
      </c>
      <c r="D27" s="173" t="s">
        <v>153</v>
      </c>
      <c r="E27" s="174">
        <v>219581</v>
      </c>
      <c r="F27" s="174">
        <v>0</v>
      </c>
      <c r="G27" s="174">
        <v>0</v>
      </c>
      <c r="H27" s="174">
        <v>0</v>
      </c>
      <c r="I27" s="174">
        <v>219581</v>
      </c>
      <c r="J27" s="174">
        <v>0</v>
      </c>
      <c r="K27" s="174">
        <v>0</v>
      </c>
      <c r="L27" s="174">
        <v>0</v>
      </c>
      <c r="M27" s="174">
        <v>0</v>
      </c>
      <c r="N27" s="174">
        <v>0</v>
      </c>
      <c r="O27" s="174">
        <v>0</v>
      </c>
      <c r="P27" s="174">
        <v>219581</v>
      </c>
    </row>
    <row r="28" spans="1:16" x14ac:dyDescent="0.2">
      <c r="A28" s="171" t="s">
        <v>154</v>
      </c>
      <c r="B28" s="171" t="s">
        <v>155</v>
      </c>
      <c r="C28" s="172" t="s">
        <v>156</v>
      </c>
      <c r="D28" s="173" t="s">
        <v>157</v>
      </c>
      <c r="E28" s="174">
        <v>20000</v>
      </c>
      <c r="F28" s="174">
        <v>20000</v>
      </c>
      <c r="G28" s="174">
        <v>0</v>
      </c>
      <c r="H28" s="174">
        <v>0</v>
      </c>
      <c r="I28" s="174">
        <v>0</v>
      </c>
      <c r="J28" s="174">
        <v>0</v>
      </c>
      <c r="K28" s="174">
        <v>0</v>
      </c>
      <c r="L28" s="174">
        <v>0</v>
      </c>
      <c r="M28" s="174">
        <v>0</v>
      </c>
      <c r="N28" s="174">
        <v>0</v>
      </c>
      <c r="O28" s="174">
        <v>0</v>
      </c>
      <c r="P28" s="174">
        <v>20000</v>
      </c>
    </row>
    <row r="29" spans="1:16" ht="25.5" x14ac:dyDescent="0.2">
      <c r="A29" s="171" t="s">
        <v>158</v>
      </c>
      <c r="B29" s="171" t="s">
        <v>159</v>
      </c>
      <c r="C29" s="172" t="s">
        <v>160</v>
      </c>
      <c r="D29" s="173" t="s">
        <v>161</v>
      </c>
      <c r="E29" s="174">
        <v>0</v>
      </c>
      <c r="F29" s="174">
        <v>0</v>
      </c>
      <c r="G29" s="174">
        <v>0</v>
      </c>
      <c r="H29" s="174">
        <v>0</v>
      </c>
      <c r="I29" s="174">
        <v>0</v>
      </c>
      <c r="J29" s="174">
        <v>45000</v>
      </c>
      <c r="K29" s="174">
        <v>45000</v>
      </c>
      <c r="L29" s="174">
        <v>0</v>
      </c>
      <c r="M29" s="174">
        <v>0</v>
      </c>
      <c r="N29" s="174">
        <v>0</v>
      </c>
      <c r="O29" s="174">
        <v>45000</v>
      </c>
      <c r="P29" s="174">
        <v>45000</v>
      </c>
    </row>
    <row r="30" spans="1:16" ht="38.25" x14ac:dyDescent="0.2">
      <c r="A30" s="171" t="s">
        <v>62</v>
      </c>
      <c r="B30" s="171" t="s">
        <v>63</v>
      </c>
      <c r="C30" s="172" t="s">
        <v>64</v>
      </c>
      <c r="D30" s="173" t="s">
        <v>65</v>
      </c>
      <c r="E30" s="174">
        <v>270000</v>
      </c>
      <c r="F30" s="174">
        <v>270000</v>
      </c>
      <c r="G30" s="174">
        <v>0</v>
      </c>
      <c r="H30" s="174">
        <v>0</v>
      </c>
      <c r="I30" s="174">
        <v>0</v>
      </c>
      <c r="J30" s="174">
        <v>0</v>
      </c>
      <c r="K30" s="174">
        <v>0</v>
      </c>
      <c r="L30" s="174">
        <v>0</v>
      </c>
      <c r="M30" s="174">
        <v>0</v>
      </c>
      <c r="N30" s="174">
        <v>0</v>
      </c>
      <c r="O30" s="174">
        <v>0</v>
      </c>
      <c r="P30" s="174">
        <v>270000</v>
      </c>
    </row>
    <row r="31" spans="1:16" ht="38.25" x14ac:dyDescent="0.2">
      <c r="A31" s="171" t="s">
        <v>162</v>
      </c>
      <c r="B31" s="171" t="s">
        <v>163</v>
      </c>
      <c r="C31" s="172" t="s">
        <v>164</v>
      </c>
      <c r="D31" s="173" t="s">
        <v>165</v>
      </c>
      <c r="E31" s="174">
        <v>685344</v>
      </c>
      <c r="F31" s="174">
        <v>685344</v>
      </c>
      <c r="G31" s="174">
        <v>0</v>
      </c>
      <c r="H31" s="174">
        <v>0</v>
      </c>
      <c r="I31" s="174">
        <v>0</v>
      </c>
      <c r="J31" s="174">
        <v>-685344</v>
      </c>
      <c r="K31" s="174">
        <v>-685344</v>
      </c>
      <c r="L31" s="174">
        <v>0</v>
      </c>
      <c r="M31" s="174">
        <v>0</v>
      </c>
      <c r="N31" s="174">
        <v>0</v>
      </c>
      <c r="O31" s="174">
        <v>-685344</v>
      </c>
      <c r="P31" s="174">
        <v>0</v>
      </c>
    </row>
    <row r="32" spans="1:16" ht="25.5" x14ac:dyDescent="0.2">
      <c r="A32" s="171" t="s">
        <v>166</v>
      </c>
      <c r="B32" s="171" t="s">
        <v>167</v>
      </c>
      <c r="C32" s="172" t="s">
        <v>168</v>
      </c>
      <c r="D32" s="173" t="s">
        <v>169</v>
      </c>
      <c r="E32" s="174">
        <v>14000</v>
      </c>
      <c r="F32" s="174">
        <v>14000</v>
      </c>
      <c r="G32" s="174">
        <v>0</v>
      </c>
      <c r="H32" s="174">
        <v>0</v>
      </c>
      <c r="I32" s="174">
        <v>0</v>
      </c>
      <c r="J32" s="174">
        <v>0</v>
      </c>
      <c r="K32" s="174">
        <v>0</v>
      </c>
      <c r="L32" s="174">
        <v>0</v>
      </c>
      <c r="M32" s="174">
        <v>0</v>
      </c>
      <c r="N32" s="174">
        <v>0</v>
      </c>
      <c r="O32" s="174">
        <v>0</v>
      </c>
      <c r="P32" s="174">
        <v>14000</v>
      </c>
    </row>
    <row r="33" spans="1:16" ht="25.5" x14ac:dyDescent="0.2">
      <c r="A33" s="171" t="s">
        <v>56</v>
      </c>
      <c r="B33" s="171" t="s">
        <v>57</v>
      </c>
      <c r="C33" s="172" t="s">
        <v>58</v>
      </c>
      <c r="D33" s="173" t="s">
        <v>59</v>
      </c>
      <c r="E33" s="174">
        <v>12500</v>
      </c>
      <c r="F33" s="174">
        <v>12500</v>
      </c>
      <c r="G33" s="174">
        <v>0</v>
      </c>
      <c r="H33" s="174">
        <v>0</v>
      </c>
      <c r="I33" s="174">
        <v>0</v>
      </c>
      <c r="J33" s="174">
        <v>0</v>
      </c>
      <c r="K33" s="174">
        <v>-1000000</v>
      </c>
      <c r="L33" s="174">
        <v>0</v>
      </c>
      <c r="M33" s="174">
        <v>0</v>
      </c>
      <c r="N33" s="174">
        <v>0</v>
      </c>
      <c r="O33" s="174">
        <v>0</v>
      </c>
      <c r="P33" s="174">
        <v>12500</v>
      </c>
    </row>
    <row r="34" spans="1:16" ht="25.5" x14ac:dyDescent="0.2">
      <c r="A34" s="166" t="s">
        <v>66</v>
      </c>
      <c r="B34" s="167"/>
      <c r="C34" s="168"/>
      <c r="D34" s="169" t="s">
        <v>67</v>
      </c>
      <c r="E34" s="170">
        <v>1389517</v>
      </c>
      <c r="F34" s="170">
        <v>1389517</v>
      </c>
      <c r="G34" s="170">
        <v>467355</v>
      </c>
      <c r="H34" s="170">
        <v>737251</v>
      </c>
      <c r="I34" s="170">
        <v>0</v>
      </c>
      <c r="J34" s="170">
        <v>-537493</v>
      </c>
      <c r="K34" s="170">
        <v>-537493</v>
      </c>
      <c r="L34" s="170">
        <v>0</v>
      </c>
      <c r="M34" s="170">
        <v>0</v>
      </c>
      <c r="N34" s="170">
        <v>0</v>
      </c>
      <c r="O34" s="170">
        <v>-537493</v>
      </c>
      <c r="P34" s="170">
        <v>852024</v>
      </c>
    </row>
    <row r="35" spans="1:16" ht="25.5" x14ac:dyDescent="0.2">
      <c r="A35" s="166" t="s">
        <v>68</v>
      </c>
      <c r="B35" s="167"/>
      <c r="C35" s="168"/>
      <c r="D35" s="169" t="s">
        <v>67</v>
      </c>
      <c r="E35" s="170">
        <v>1389517</v>
      </c>
      <c r="F35" s="170">
        <v>1389517</v>
      </c>
      <c r="G35" s="170">
        <v>467355</v>
      </c>
      <c r="H35" s="170">
        <v>737251</v>
      </c>
      <c r="I35" s="170">
        <v>0</v>
      </c>
      <c r="J35" s="170">
        <v>-537493</v>
      </c>
      <c r="K35" s="170">
        <v>-537493</v>
      </c>
      <c r="L35" s="170">
        <v>0</v>
      </c>
      <c r="M35" s="170">
        <v>0</v>
      </c>
      <c r="N35" s="170">
        <v>0</v>
      </c>
      <c r="O35" s="170">
        <v>-537493</v>
      </c>
      <c r="P35" s="170">
        <v>852024</v>
      </c>
    </row>
    <row r="36" spans="1:16" ht="38.25" x14ac:dyDescent="0.2">
      <c r="A36" s="171" t="s">
        <v>170</v>
      </c>
      <c r="B36" s="171" t="s">
        <v>171</v>
      </c>
      <c r="C36" s="172" t="s">
        <v>118</v>
      </c>
      <c r="D36" s="173" t="s">
        <v>172</v>
      </c>
      <c r="E36" s="174">
        <v>130191</v>
      </c>
      <c r="F36" s="174">
        <v>130191</v>
      </c>
      <c r="G36" s="174">
        <v>130191</v>
      </c>
      <c r="H36" s="174">
        <v>0</v>
      </c>
      <c r="I36" s="174">
        <v>0</v>
      </c>
      <c r="J36" s="174">
        <v>0</v>
      </c>
      <c r="K36" s="174">
        <v>0</v>
      </c>
      <c r="L36" s="174">
        <v>0</v>
      </c>
      <c r="M36" s="174">
        <v>0</v>
      </c>
      <c r="N36" s="174">
        <v>0</v>
      </c>
      <c r="O36" s="174">
        <v>0</v>
      </c>
      <c r="P36" s="174">
        <v>130191</v>
      </c>
    </row>
    <row r="37" spans="1:16" x14ac:dyDescent="0.2">
      <c r="A37" s="171" t="s">
        <v>69</v>
      </c>
      <c r="B37" s="171" t="s">
        <v>70</v>
      </c>
      <c r="C37" s="172" t="s">
        <v>71</v>
      </c>
      <c r="D37" s="173" t="s">
        <v>72</v>
      </c>
      <c r="E37" s="174">
        <v>-642607</v>
      </c>
      <c r="F37" s="174">
        <v>-642607</v>
      </c>
      <c r="G37" s="174">
        <v>-405264</v>
      </c>
      <c r="H37" s="174">
        <v>235906</v>
      </c>
      <c r="I37" s="174">
        <v>0</v>
      </c>
      <c r="J37" s="174">
        <v>0</v>
      </c>
      <c r="K37" s="174">
        <v>0</v>
      </c>
      <c r="L37" s="174">
        <v>0</v>
      </c>
      <c r="M37" s="174">
        <v>0</v>
      </c>
      <c r="N37" s="174">
        <v>0</v>
      </c>
      <c r="O37" s="174">
        <v>0</v>
      </c>
      <c r="P37" s="174">
        <v>-642607</v>
      </c>
    </row>
    <row r="38" spans="1:16" ht="25.5" x14ac:dyDescent="0.2">
      <c r="A38" s="171" t="s">
        <v>173</v>
      </c>
      <c r="B38" s="171" t="s">
        <v>174</v>
      </c>
      <c r="C38" s="172" t="s">
        <v>175</v>
      </c>
      <c r="D38" s="173" t="s">
        <v>176</v>
      </c>
      <c r="E38" s="174">
        <v>567268</v>
      </c>
      <c r="F38" s="174">
        <v>567268</v>
      </c>
      <c r="G38" s="174">
        <v>0</v>
      </c>
      <c r="H38" s="174">
        <v>520245</v>
      </c>
      <c r="I38" s="174">
        <v>0</v>
      </c>
      <c r="J38" s="174">
        <v>0</v>
      </c>
      <c r="K38" s="174">
        <v>0</v>
      </c>
      <c r="L38" s="174">
        <v>0</v>
      </c>
      <c r="M38" s="174">
        <v>0</v>
      </c>
      <c r="N38" s="174">
        <v>0</v>
      </c>
      <c r="O38" s="174">
        <v>0</v>
      </c>
      <c r="P38" s="174">
        <v>567268</v>
      </c>
    </row>
    <row r="39" spans="1:16" ht="25.5" x14ac:dyDescent="0.2">
      <c r="A39" s="171" t="s">
        <v>177</v>
      </c>
      <c r="B39" s="171" t="s">
        <v>178</v>
      </c>
      <c r="C39" s="172" t="s">
        <v>175</v>
      </c>
      <c r="D39" s="173" t="s">
        <v>176</v>
      </c>
      <c r="E39" s="174">
        <v>0</v>
      </c>
      <c r="F39" s="174">
        <v>0</v>
      </c>
      <c r="G39" s="174">
        <v>0</v>
      </c>
      <c r="H39" s="174">
        <v>0</v>
      </c>
      <c r="I39" s="174">
        <v>0</v>
      </c>
      <c r="J39" s="174">
        <v>-9009</v>
      </c>
      <c r="K39" s="174">
        <v>-9009</v>
      </c>
      <c r="L39" s="174">
        <v>0</v>
      </c>
      <c r="M39" s="174">
        <v>0</v>
      </c>
      <c r="N39" s="174">
        <v>0</v>
      </c>
      <c r="O39" s="174">
        <v>-9009</v>
      </c>
      <c r="P39" s="174">
        <v>-9009</v>
      </c>
    </row>
    <row r="40" spans="1:16" ht="25.5" x14ac:dyDescent="0.2">
      <c r="A40" s="171" t="s">
        <v>179</v>
      </c>
      <c r="B40" s="171" t="s">
        <v>180</v>
      </c>
      <c r="C40" s="172" t="s">
        <v>175</v>
      </c>
      <c r="D40" s="173" t="s">
        <v>176</v>
      </c>
      <c r="E40" s="174">
        <v>546484</v>
      </c>
      <c r="F40" s="174">
        <v>546484</v>
      </c>
      <c r="G40" s="174">
        <v>0</v>
      </c>
      <c r="H40" s="174">
        <v>0</v>
      </c>
      <c r="I40" s="174">
        <v>0</v>
      </c>
      <c r="J40" s="174">
        <v>-546484</v>
      </c>
      <c r="K40" s="174">
        <v>-546484</v>
      </c>
      <c r="L40" s="174">
        <v>0</v>
      </c>
      <c r="M40" s="174">
        <v>0</v>
      </c>
      <c r="N40" s="174">
        <v>0</v>
      </c>
      <c r="O40" s="174">
        <v>-546484</v>
      </c>
      <c r="P40" s="174">
        <v>0</v>
      </c>
    </row>
    <row r="41" spans="1:16" ht="38.25" x14ac:dyDescent="0.2">
      <c r="A41" s="171" t="s">
        <v>181</v>
      </c>
      <c r="B41" s="171" t="s">
        <v>182</v>
      </c>
      <c r="C41" s="172" t="s">
        <v>183</v>
      </c>
      <c r="D41" s="173" t="s">
        <v>184</v>
      </c>
      <c r="E41" s="174">
        <v>212789</v>
      </c>
      <c r="F41" s="174">
        <v>212789</v>
      </c>
      <c r="G41" s="174">
        <v>205819</v>
      </c>
      <c r="H41" s="174">
        <v>0</v>
      </c>
      <c r="I41" s="174">
        <v>0</v>
      </c>
      <c r="J41" s="174">
        <v>0</v>
      </c>
      <c r="K41" s="174">
        <v>0</v>
      </c>
      <c r="L41" s="174">
        <v>0</v>
      </c>
      <c r="M41" s="174">
        <v>0</v>
      </c>
      <c r="N41" s="174">
        <v>0</v>
      </c>
      <c r="O41" s="174">
        <v>0</v>
      </c>
      <c r="P41" s="174">
        <v>212789</v>
      </c>
    </row>
    <row r="42" spans="1:16" ht="25.5" x14ac:dyDescent="0.2">
      <c r="A42" s="171" t="s">
        <v>185</v>
      </c>
      <c r="B42" s="171" t="s">
        <v>186</v>
      </c>
      <c r="C42" s="172" t="s">
        <v>183</v>
      </c>
      <c r="D42" s="173" t="s">
        <v>187</v>
      </c>
      <c r="E42" s="174">
        <v>-129719</v>
      </c>
      <c r="F42" s="174">
        <v>-129719</v>
      </c>
      <c r="G42" s="174">
        <v>-129419</v>
      </c>
      <c r="H42" s="174">
        <v>-1300</v>
      </c>
      <c r="I42" s="174">
        <v>0</v>
      </c>
      <c r="J42" s="174">
        <v>0</v>
      </c>
      <c r="K42" s="174">
        <v>0</v>
      </c>
      <c r="L42" s="174">
        <v>0</v>
      </c>
      <c r="M42" s="174">
        <v>0</v>
      </c>
      <c r="N42" s="174">
        <v>0</v>
      </c>
      <c r="O42" s="174">
        <v>0</v>
      </c>
      <c r="P42" s="174">
        <v>-129719</v>
      </c>
    </row>
    <row r="43" spans="1:16" ht="25.5" x14ac:dyDescent="0.2">
      <c r="A43" s="171" t="s">
        <v>188</v>
      </c>
      <c r="B43" s="171" t="s">
        <v>189</v>
      </c>
      <c r="C43" s="172" t="s">
        <v>190</v>
      </c>
      <c r="D43" s="173" t="s">
        <v>191</v>
      </c>
      <c r="E43" s="174">
        <v>164269</v>
      </c>
      <c r="F43" s="174">
        <v>164269</v>
      </c>
      <c r="G43" s="174">
        <v>129419</v>
      </c>
      <c r="H43" s="174">
        <v>0</v>
      </c>
      <c r="I43" s="174">
        <v>0</v>
      </c>
      <c r="J43" s="174">
        <v>18000</v>
      </c>
      <c r="K43" s="174">
        <v>18000</v>
      </c>
      <c r="L43" s="174">
        <v>0</v>
      </c>
      <c r="M43" s="174">
        <v>0</v>
      </c>
      <c r="N43" s="174">
        <v>0</v>
      </c>
      <c r="O43" s="174">
        <v>18000</v>
      </c>
      <c r="P43" s="174">
        <v>182269</v>
      </c>
    </row>
    <row r="44" spans="1:16" ht="25.5" x14ac:dyDescent="0.2">
      <c r="A44" s="171" t="s">
        <v>192</v>
      </c>
      <c r="B44" s="171" t="s">
        <v>193</v>
      </c>
      <c r="C44" s="172" t="s">
        <v>190</v>
      </c>
      <c r="D44" s="173" t="s">
        <v>194</v>
      </c>
      <c r="E44" s="174">
        <v>700</v>
      </c>
      <c r="F44" s="174">
        <v>700</v>
      </c>
      <c r="G44" s="174">
        <v>0</v>
      </c>
      <c r="H44" s="174">
        <v>0</v>
      </c>
      <c r="I44" s="174">
        <v>0</v>
      </c>
      <c r="J44" s="174">
        <v>0</v>
      </c>
      <c r="K44" s="174">
        <v>0</v>
      </c>
      <c r="L44" s="174">
        <v>0</v>
      </c>
      <c r="M44" s="174">
        <v>0</v>
      </c>
      <c r="N44" s="174">
        <v>0</v>
      </c>
      <c r="O44" s="174">
        <v>0</v>
      </c>
      <c r="P44" s="174">
        <v>700</v>
      </c>
    </row>
    <row r="45" spans="1:16" x14ac:dyDescent="0.2">
      <c r="A45" s="171" t="s">
        <v>195</v>
      </c>
      <c r="B45" s="171" t="s">
        <v>196</v>
      </c>
      <c r="C45" s="172" t="s">
        <v>197</v>
      </c>
      <c r="D45" s="173" t="s">
        <v>198</v>
      </c>
      <c r="E45" s="174">
        <v>56611</v>
      </c>
      <c r="F45" s="174">
        <v>56611</v>
      </c>
      <c r="G45" s="174">
        <v>55811</v>
      </c>
      <c r="H45" s="174">
        <v>0</v>
      </c>
      <c r="I45" s="174">
        <v>0</v>
      </c>
      <c r="J45" s="174">
        <v>0</v>
      </c>
      <c r="K45" s="174">
        <v>0</v>
      </c>
      <c r="L45" s="174">
        <v>0</v>
      </c>
      <c r="M45" s="174">
        <v>0</v>
      </c>
      <c r="N45" s="174">
        <v>0</v>
      </c>
      <c r="O45" s="174">
        <v>0</v>
      </c>
      <c r="P45" s="174">
        <v>56611</v>
      </c>
    </row>
    <row r="46" spans="1:16" x14ac:dyDescent="0.2">
      <c r="A46" s="171" t="s">
        <v>199</v>
      </c>
      <c r="B46" s="171" t="s">
        <v>200</v>
      </c>
      <c r="C46" s="172" t="s">
        <v>197</v>
      </c>
      <c r="D46" s="173" t="s">
        <v>201</v>
      </c>
      <c r="E46" s="174">
        <v>9928</v>
      </c>
      <c r="F46" s="174">
        <v>9928</v>
      </c>
      <c r="G46" s="174">
        <v>0</v>
      </c>
      <c r="H46" s="174">
        <v>1100</v>
      </c>
      <c r="I46" s="174">
        <v>0</v>
      </c>
      <c r="J46" s="174">
        <v>0</v>
      </c>
      <c r="K46" s="174">
        <v>0</v>
      </c>
      <c r="L46" s="174">
        <v>0</v>
      </c>
      <c r="M46" s="174">
        <v>0</v>
      </c>
      <c r="N46" s="174">
        <v>0</v>
      </c>
      <c r="O46" s="174">
        <v>0</v>
      </c>
      <c r="P46" s="174">
        <v>9928</v>
      </c>
    </row>
    <row r="47" spans="1:16" ht="38.25" x14ac:dyDescent="0.2">
      <c r="A47" s="171" t="s">
        <v>202</v>
      </c>
      <c r="B47" s="171" t="s">
        <v>203</v>
      </c>
      <c r="C47" s="172" t="s">
        <v>204</v>
      </c>
      <c r="D47" s="173" t="s">
        <v>205</v>
      </c>
      <c r="E47" s="174">
        <v>-69117</v>
      </c>
      <c r="F47" s="174">
        <v>-69117</v>
      </c>
      <c r="G47" s="174">
        <v>-99202</v>
      </c>
      <c r="H47" s="174">
        <v>0</v>
      </c>
      <c r="I47" s="174">
        <v>0</v>
      </c>
      <c r="J47" s="174">
        <v>0</v>
      </c>
      <c r="K47" s="174">
        <v>0</v>
      </c>
      <c r="L47" s="174">
        <v>0</v>
      </c>
      <c r="M47" s="174">
        <v>0</v>
      </c>
      <c r="N47" s="174">
        <v>0</v>
      </c>
      <c r="O47" s="174">
        <v>0</v>
      </c>
      <c r="P47" s="174">
        <v>-69117</v>
      </c>
    </row>
    <row r="48" spans="1:16" x14ac:dyDescent="0.2">
      <c r="A48" s="171" t="s">
        <v>206</v>
      </c>
      <c r="B48" s="171" t="s">
        <v>207</v>
      </c>
      <c r="C48" s="172" t="s">
        <v>208</v>
      </c>
      <c r="D48" s="173" t="s">
        <v>209</v>
      </c>
      <c r="E48" s="174">
        <v>50000</v>
      </c>
      <c r="F48" s="174">
        <v>50000</v>
      </c>
      <c r="G48" s="174">
        <v>0</v>
      </c>
      <c r="H48" s="174">
        <v>0</v>
      </c>
      <c r="I48" s="174">
        <v>0</v>
      </c>
      <c r="J48" s="174">
        <v>0</v>
      </c>
      <c r="K48" s="174">
        <v>0</v>
      </c>
      <c r="L48" s="174">
        <v>0</v>
      </c>
      <c r="M48" s="174">
        <v>0</v>
      </c>
      <c r="N48" s="174">
        <v>0</v>
      </c>
      <c r="O48" s="174">
        <v>0</v>
      </c>
      <c r="P48" s="174">
        <v>50000</v>
      </c>
    </row>
    <row r="49" spans="1:16" ht="25.5" x14ac:dyDescent="0.2">
      <c r="A49" s="171" t="s">
        <v>210</v>
      </c>
      <c r="B49" s="171" t="s">
        <v>211</v>
      </c>
      <c r="C49" s="172" t="s">
        <v>212</v>
      </c>
      <c r="D49" s="173" t="s">
        <v>213</v>
      </c>
      <c r="E49" s="174">
        <v>492720</v>
      </c>
      <c r="F49" s="174">
        <v>492720</v>
      </c>
      <c r="G49" s="174">
        <v>580000</v>
      </c>
      <c r="H49" s="174">
        <v>-18700</v>
      </c>
      <c r="I49" s="174">
        <v>0</v>
      </c>
      <c r="J49" s="174">
        <v>0</v>
      </c>
      <c r="K49" s="174">
        <v>0</v>
      </c>
      <c r="L49" s="174">
        <v>0</v>
      </c>
      <c r="M49" s="174">
        <v>0</v>
      </c>
      <c r="N49" s="174">
        <v>0</v>
      </c>
      <c r="O49" s="174">
        <v>0</v>
      </c>
      <c r="P49" s="174">
        <v>492720</v>
      </c>
    </row>
    <row r="50" spans="1:16" ht="25.5" x14ac:dyDescent="0.2">
      <c r="A50" s="166" t="s">
        <v>214</v>
      </c>
      <c r="B50" s="167"/>
      <c r="C50" s="168"/>
      <c r="D50" s="169" t="s">
        <v>215</v>
      </c>
      <c r="E50" s="170">
        <v>-191744</v>
      </c>
      <c r="F50" s="170">
        <v>-191744</v>
      </c>
      <c r="G50" s="170">
        <v>0</v>
      </c>
      <c r="H50" s="170">
        <v>-19800</v>
      </c>
      <c r="I50" s="170">
        <v>0</v>
      </c>
      <c r="J50" s="170">
        <v>0</v>
      </c>
      <c r="K50" s="170">
        <v>0</v>
      </c>
      <c r="L50" s="170">
        <v>0</v>
      </c>
      <c r="M50" s="170">
        <v>0</v>
      </c>
      <c r="N50" s="170">
        <v>0</v>
      </c>
      <c r="O50" s="170">
        <v>0</v>
      </c>
      <c r="P50" s="170">
        <v>-191744</v>
      </c>
    </row>
    <row r="51" spans="1:16" ht="25.5" x14ac:dyDescent="0.2">
      <c r="A51" s="166" t="s">
        <v>216</v>
      </c>
      <c r="B51" s="167"/>
      <c r="C51" s="168"/>
      <c r="D51" s="169" t="s">
        <v>215</v>
      </c>
      <c r="E51" s="170">
        <v>-191744</v>
      </c>
      <c r="F51" s="170">
        <v>-191744</v>
      </c>
      <c r="G51" s="170">
        <v>0</v>
      </c>
      <c r="H51" s="170">
        <v>-19800</v>
      </c>
      <c r="I51" s="170">
        <v>0</v>
      </c>
      <c r="J51" s="170">
        <v>0</v>
      </c>
      <c r="K51" s="170">
        <v>0</v>
      </c>
      <c r="L51" s="170">
        <v>0</v>
      </c>
      <c r="M51" s="170">
        <v>0</v>
      </c>
      <c r="N51" s="170">
        <v>0</v>
      </c>
      <c r="O51" s="170">
        <v>0</v>
      </c>
      <c r="P51" s="170">
        <v>-191744</v>
      </c>
    </row>
    <row r="52" spans="1:16" ht="38.25" x14ac:dyDescent="0.2">
      <c r="A52" s="171" t="s">
        <v>217</v>
      </c>
      <c r="B52" s="171" t="s">
        <v>171</v>
      </c>
      <c r="C52" s="172" t="s">
        <v>118</v>
      </c>
      <c r="D52" s="173" t="s">
        <v>172</v>
      </c>
      <c r="E52" s="174">
        <v>-19800</v>
      </c>
      <c r="F52" s="174">
        <v>-19800</v>
      </c>
      <c r="G52" s="174">
        <v>0</v>
      </c>
      <c r="H52" s="174">
        <v>-19800</v>
      </c>
      <c r="I52" s="174">
        <v>0</v>
      </c>
      <c r="J52" s="174">
        <v>0</v>
      </c>
      <c r="K52" s="174">
        <v>0</v>
      </c>
      <c r="L52" s="174">
        <v>0</v>
      </c>
      <c r="M52" s="174">
        <v>0</v>
      </c>
      <c r="N52" s="174">
        <v>0</v>
      </c>
      <c r="O52" s="174">
        <v>0</v>
      </c>
      <c r="P52" s="174">
        <v>-19800</v>
      </c>
    </row>
    <row r="53" spans="1:16" x14ac:dyDescent="0.2">
      <c r="A53" s="171" t="s">
        <v>218</v>
      </c>
      <c r="B53" s="171" t="s">
        <v>219</v>
      </c>
      <c r="C53" s="172" t="s">
        <v>220</v>
      </c>
      <c r="D53" s="173" t="s">
        <v>7</v>
      </c>
      <c r="E53" s="174">
        <v>-171944</v>
      </c>
      <c r="F53" s="174">
        <v>-171944</v>
      </c>
      <c r="G53" s="174">
        <v>0</v>
      </c>
      <c r="H53" s="174">
        <v>0</v>
      </c>
      <c r="I53" s="174">
        <v>0</v>
      </c>
      <c r="J53" s="174">
        <v>0</v>
      </c>
      <c r="K53" s="174">
        <v>0</v>
      </c>
      <c r="L53" s="174">
        <v>0</v>
      </c>
      <c r="M53" s="174">
        <v>0</v>
      </c>
      <c r="N53" s="174">
        <v>0</v>
      </c>
      <c r="O53" s="174">
        <v>0</v>
      </c>
      <c r="P53" s="174">
        <v>-171944</v>
      </c>
    </row>
    <row r="54" spans="1:16" x14ac:dyDescent="0.2">
      <c r="A54" s="167" t="s">
        <v>8</v>
      </c>
      <c r="B54" s="166" t="s">
        <v>8</v>
      </c>
      <c r="C54" s="168" t="s">
        <v>8</v>
      </c>
      <c r="D54" s="169" t="s">
        <v>25</v>
      </c>
      <c r="E54" s="170">
        <v>4250812</v>
      </c>
      <c r="F54" s="170">
        <v>4001231</v>
      </c>
      <c r="G54" s="170">
        <v>433942</v>
      </c>
      <c r="H54" s="170">
        <v>781927</v>
      </c>
      <c r="I54" s="170">
        <v>249581</v>
      </c>
      <c r="J54" s="170">
        <v>-1103337</v>
      </c>
      <c r="K54" s="170">
        <v>-2103337</v>
      </c>
      <c r="L54" s="170">
        <v>0</v>
      </c>
      <c r="M54" s="170">
        <v>0</v>
      </c>
      <c r="N54" s="170">
        <v>0</v>
      </c>
      <c r="O54" s="170">
        <v>-1103337</v>
      </c>
      <c r="P54" s="170">
        <v>3147475</v>
      </c>
    </row>
    <row r="55" spans="1:16" x14ac:dyDescent="0.2">
      <c r="A55" s="10"/>
      <c r="B55" s="11"/>
      <c r="C55" s="12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x14ac:dyDescent="0.2">
      <c r="A56" s="10"/>
      <c r="B56" s="11"/>
      <c r="C56" s="12"/>
      <c r="D56" s="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2">
      <c r="A57" s="10"/>
      <c r="B57" s="11"/>
      <c r="C57" s="12"/>
      <c r="D57" s="13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2">
      <c r="A58" s="10"/>
      <c r="B58" s="11"/>
      <c r="C58" s="12"/>
      <c r="D58" s="13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 spans="1:16" x14ac:dyDescent="0.2">
      <c r="A59" s="3"/>
      <c r="D59" s="3" t="s">
        <v>113</v>
      </c>
      <c r="H59" s="23"/>
      <c r="J59" s="3" t="s">
        <v>112</v>
      </c>
    </row>
    <row r="63" spans="1:16" x14ac:dyDescent="0.2">
      <c r="P63" s="15">
        <f>'доходи 1'!C51+'джерела 2'!C26-'видатки 3'!P54</f>
        <v>0</v>
      </c>
    </row>
  </sheetData>
  <mergeCells count="21">
    <mergeCell ref="A11:A14"/>
    <mergeCell ref="B11:B14"/>
    <mergeCell ref="C11:C14"/>
    <mergeCell ref="D11:D14"/>
    <mergeCell ref="E11:I11"/>
    <mergeCell ref="E12:E14"/>
    <mergeCell ref="F12:F14"/>
    <mergeCell ref="G12:H12"/>
    <mergeCell ref="O12:O14"/>
    <mergeCell ref="P11:P14"/>
    <mergeCell ref="G13:G14"/>
    <mergeCell ref="H13:H14"/>
    <mergeCell ref="I12:I14"/>
    <mergeCell ref="J11:O11"/>
    <mergeCell ref="J12:J14"/>
    <mergeCell ref="K12:K14"/>
    <mergeCell ref="L12:L14"/>
    <mergeCell ref="M12:N12"/>
    <mergeCell ref="M13:M14"/>
    <mergeCell ref="N13:N14"/>
    <mergeCell ref="A7:P7"/>
  </mergeCells>
  <pageMargins left="0.19685039370078741" right="0.19685039370078741" top="0.39370078740157483" bottom="0.19685039370078741" header="0" footer="0"/>
  <pageSetup paperSize="9" scale="72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4"/>
  <sheetViews>
    <sheetView zoomScaleNormal="100" workbookViewId="0">
      <selection activeCell="A17" sqref="A17:D17"/>
    </sheetView>
  </sheetViews>
  <sheetFormatPr defaultRowHeight="12.75" x14ac:dyDescent="0.2"/>
  <cols>
    <col min="1" max="1" width="23" style="2" customWidth="1"/>
    <col min="2" max="2" width="24.140625" style="2" customWidth="1"/>
    <col min="3" max="3" width="69.28515625" style="2" customWidth="1"/>
    <col min="4" max="4" width="29.28515625" style="2" customWidth="1"/>
    <col min="5" max="256" width="8.85546875" style="2"/>
    <col min="257" max="257" width="17.28515625" style="2" customWidth="1"/>
    <col min="258" max="258" width="19.5703125" style="2" customWidth="1"/>
    <col min="259" max="259" width="69.5703125" style="2" customWidth="1"/>
    <col min="260" max="260" width="16.7109375" style="2" customWidth="1"/>
    <col min="261" max="512" width="8.85546875" style="2"/>
    <col min="513" max="513" width="17.28515625" style="2" customWidth="1"/>
    <col min="514" max="514" width="19.5703125" style="2" customWidth="1"/>
    <col min="515" max="515" width="69.5703125" style="2" customWidth="1"/>
    <col min="516" max="516" width="16.7109375" style="2" customWidth="1"/>
    <col min="517" max="768" width="8.85546875" style="2"/>
    <col min="769" max="769" width="17.28515625" style="2" customWidth="1"/>
    <col min="770" max="770" width="19.5703125" style="2" customWidth="1"/>
    <col min="771" max="771" width="69.5703125" style="2" customWidth="1"/>
    <col min="772" max="772" width="16.7109375" style="2" customWidth="1"/>
    <col min="773" max="1024" width="8.85546875" style="2"/>
    <col min="1025" max="1025" width="17.28515625" style="2" customWidth="1"/>
    <col min="1026" max="1026" width="19.5703125" style="2" customWidth="1"/>
    <col min="1027" max="1027" width="69.5703125" style="2" customWidth="1"/>
    <col min="1028" max="1028" width="16.7109375" style="2" customWidth="1"/>
    <col min="1029" max="1280" width="8.85546875" style="2"/>
    <col min="1281" max="1281" width="17.28515625" style="2" customWidth="1"/>
    <col min="1282" max="1282" width="19.5703125" style="2" customWidth="1"/>
    <col min="1283" max="1283" width="69.5703125" style="2" customWidth="1"/>
    <col min="1284" max="1284" width="16.7109375" style="2" customWidth="1"/>
    <col min="1285" max="1536" width="8.85546875" style="2"/>
    <col min="1537" max="1537" width="17.28515625" style="2" customWidth="1"/>
    <col min="1538" max="1538" width="19.5703125" style="2" customWidth="1"/>
    <col min="1539" max="1539" width="69.5703125" style="2" customWidth="1"/>
    <col min="1540" max="1540" width="16.7109375" style="2" customWidth="1"/>
    <col min="1541" max="1792" width="8.85546875" style="2"/>
    <col min="1793" max="1793" width="17.28515625" style="2" customWidth="1"/>
    <col min="1794" max="1794" width="19.5703125" style="2" customWidth="1"/>
    <col min="1795" max="1795" width="69.5703125" style="2" customWidth="1"/>
    <col min="1796" max="1796" width="16.7109375" style="2" customWidth="1"/>
    <col min="1797" max="2048" width="8.85546875" style="2"/>
    <col min="2049" max="2049" width="17.28515625" style="2" customWidth="1"/>
    <col min="2050" max="2050" width="19.5703125" style="2" customWidth="1"/>
    <col min="2051" max="2051" width="69.5703125" style="2" customWidth="1"/>
    <col min="2052" max="2052" width="16.7109375" style="2" customWidth="1"/>
    <col min="2053" max="2304" width="8.85546875" style="2"/>
    <col min="2305" max="2305" width="17.28515625" style="2" customWidth="1"/>
    <col min="2306" max="2306" width="19.5703125" style="2" customWidth="1"/>
    <col min="2307" max="2307" width="69.5703125" style="2" customWidth="1"/>
    <col min="2308" max="2308" width="16.7109375" style="2" customWidth="1"/>
    <col min="2309" max="2560" width="8.85546875" style="2"/>
    <col min="2561" max="2561" width="17.28515625" style="2" customWidth="1"/>
    <col min="2562" max="2562" width="19.5703125" style="2" customWidth="1"/>
    <col min="2563" max="2563" width="69.5703125" style="2" customWidth="1"/>
    <col min="2564" max="2564" width="16.7109375" style="2" customWidth="1"/>
    <col min="2565" max="2816" width="8.85546875" style="2"/>
    <col min="2817" max="2817" width="17.28515625" style="2" customWidth="1"/>
    <col min="2818" max="2818" width="19.5703125" style="2" customWidth="1"/>
    <col min="2819" max="2819" width="69.5703125" style="2" customWidth="1"/>
    <col min="2820" max="2820" width="16.7109375" style="2" customWidth="1"/>
    <col min="2821" max="3072" width="8.85546875" style="2"/>
    <col min="3073" max="3073" width="17.28515625" style="2" customWidth="1"/>
    <col min="3074" max="3074" width="19.5703125" style="2" customWidth="1"/>
    <col min="3075" max="3075" width="69.5703125" style="2" customWidth="1"/>
    <col min="3076" max="3076" width="16.7109375" style="2" customWidth="1"/>
    <col min="3077" max="3328" width="8.85546875" style="2"/>
    <col min="3329" max="3329" width="17.28515625" style="2" customWidth="1"/>
    <col min="3330" max="3330" width="19.5703125" style="2" customWidth="1"/>
    <col min="3331" max="3331" width="69.5703125" style="2" customWidth="1"/>
    <col min="3332" max="3332" width="16.7109375" style="2" customWidth="1"/>
    <col min="3333" max="3584" width="8.85546875" style="2"/>
    <col min="3585" max="3585" width="17.28515625" style="2" customWidth="1"/>
    <col min="3586" max="3586" width="19.5703125" style="2" customWidth="1"/>
    <col min="3587" max="3587" width="69.5703125" style="2" customWidth="1"/>
    <col min="3588" max="3588" width="16.7109375" style="2" customWidth="1"/>
    <col min="3589" max="3840" width="8.85546875" style="2"/>
    <col min="3841" max="3841" width="17.28515625" style="2" customWidth="1"/>
    <col min="3842" max="3842" width="19.5703125" style="2" customWidth="1"/>
    <col min="3843" max="3843" width="69.5703125" style="2" customWidth="1"/>
    <col min="3844" max="3844" width="16.7109375" style="2" customWidth="1"/>
    <col min="3845" max="4096" width="8.85546875" style="2"/>
    <col min="4097" max="4097" width="17.28515625" style="2" customWidth="1"/>
    <col min="4098" max="4098" width="19.5703125" style="2" customWidth="1"/>
    <col min="4099" max="4099" width="69.5703125" style="2" customWidth="1"/>
    <col min="4100" max="4100" width="16.7109375" style="2" customWidth="1"/>
    <col min="4101" max="4352" width="8.85546875" style="2"/>
    <col min="4353" max="4353" width="17.28515625" style="2" customWidth="1"/>
    <col min="4354" max="4354" width="19.5703125" style="2" customWidth="1"/>
    <col min="4355" max="4355" width="69.5703125" style="2" customWidth="1"/>
    <col min="4356" max="4356" width="16.7109375" style="2" customWidth="1"/>
    <col min="4357" max="4608" width="8.85546875" style="2"/>
    <col min="4609" max="4609" width="17.28515625" style="2" customWidth="1"/>
    <col min="4610" max="4610" width="19.5703125" style="2" customWidth="1"/>
    <col min="4611" max="4611" width="69.5703125" style="2" customWidth="1"/>
    <col min="4612" max="4612" width="16.7109375" style="2" customWidth="1"/>
    <col min="4613" max="4864" width="8.85546875" style="2"/>
    <col min="4865" max="4865" width="17.28515625" style="2" customWidth="1"/>
    <col min="4866" max="4866" width="19.5703125" style="2" customWidth="1"/>
    <col min="4867" max="4867" width="69.5703125" style="2" customWidth="1"/>
    <col min="4868" max="4868" width="16.7109375" style="2" customWidth="1"/>
    <col min="4869" max="5120" width="8.85546875" style="2"/>
    <col min="5121" max="5121" width="17.28515625" style="2" customWidth="1"/>
    <col min="5122" max="5122" width="19.5703125" style="2" customWidth="1"/>
    <col min="5123" max="5123" width="69.5703125" style="2" customWidth="1"/>
    <col min="5124" max="5124" width="16.7109375" style="2" customWidth="1"/>
    <col min="5125" max="5376" width="8.85546875" style="2"/>
    <col min="5377" max="5377" width="17.28515625" style="2" customWidth="1"/>
    <col min="5378" max="5378" width="19.5703125" style="2" customWidth="1"/>
    <col min="5379" max="5379" width="69.5703125" style="2" customWidth="1"/>
    <col min="5380" max="5380" width="16.7109375" style="2" customWidth="1"/>
    <col min="5381" max="5632" width="8.85546875" style="2"/>
    <col min="5633" max="5633" width="17.28515625" style="2" customWidth="1"/>
    <col min="5634" max="5634" width="19.5703125" style="2" customWidth="1"/>
    <col min="5635" max="5635" width="69.5703125" style="2" customWidth="1"/>
    <col min="5636" max="5636" width="16.7109375" style="2" customWidth="1"/>
    <col min="5637" max="5888" width="8.85546875" style="2"/>
    <col min="5889" max="5889" width="17.28515625" style="2" customWidth="1"/>
    <col min="5890" max="5890" width="19.5703125" style="2" customWidth="1"/>
    <col min="5891" max="5891" width="69.5703125" style="2" customWidth="1"/>
    <col min="5892" max="5892" width="16.7109375" style="2" customWidth="1"/>
    <col min="5893" max="6144" width="8.85546875" style="2"/>
    <col min="6145" max="6145" width="17.28515625" style="2" customWidth="1"/>
    <col min="6146" max="6146" width="19.5703125" style="2" customWidth="1"/>
    <col min="6147" max="6147" width="69.5703125" style="2" customWidth="1"/>
    <col min="6148" max="6148" width="16.7109375" style="2" customWidth="1"/>
    <col min="6149" max="6400" width="8.85546875" style="2"/>
    <col min="6401" max="6401" width="17.28515625" style="2" customWidth="1"/>
    <col min="6402" max="6402" width="19.5703125" style="2" customWidth="1"/>
    <col min="6403" max="6403" width="69.5703125" style="2" customWidth="1"/>
    <col min="6404" max="6404" width="16.7109375" style="2" customWidth="1"/>
    <col min="6405" max="6656" width="8.85546875" style="2"/>
    <col min="6657" max="6657" width="17.28515625" style="2" customWidth="1"/>
    <col min="6658" max="6658" width="19.5703125" style="2" customWidth="1"/>
    <col min="6659" max="6659" width="69.5703125" style="2" customWidth="1"/>
    <col min="6660" max="6660" width="16.7109375" style="2" customWidth="1"/>
    <col min="6661" max="6912" width="8.85546875" style="2"/>
    <col min="6913" max="6913" width="17.28515625" style="2" customWidth="1"/>
    <col min="6914" max="6914" width="19.5703125" style="2" customWidth="1"/>
    <col min="6915" max="6915" width="69.5703125" style="2" customWidth="1"/>
    <col min="6916" max="6916" width="16.7109375" style="2" customWidth="1"/>
    <col min="6917" max="7168" width="8.85546875" style="2"/>
    <col min="7169" max="7169" width="17.28515625" style="2" customWidth="1"/>
    <col min="7170" max="7170" width="19.5703125" style="2" customWidth="1"/>
    <col min="7171" max="7171" width="69.5703125" style="2" customWidth="1"/>
    <col min="7172" max="7172" width="16.7109375" style="2" customWidth="1"/>
    <col min="7173" max="7424" width="8.85546875" style="2"/>
    <col min="7425" max="7425" width="17.28515625" style="2" customWidth="1"/>
    <col min="7426" max="7426" width="19.5703125" style="2" customWidth="1"/>
    <col min="7427" max="7427" width="69.5703125" style="2" customWidth="1"/>
    <col min="7428" max="7428" width="16.7109375" style="2" customWidth="1"/>
    <col min="7429" max="7680" width="8.85546875" style="2"/>
    <col min="7681" max="7681" width="17.28515625" style="2" customWidth="1"/>
    <col min="7682" max="7682" width="19.5703125" style="2" customWidth="1"/>
    <col min="7683" max="7683" width="69.5703125" style="2" customWidth="1"/>
    <col min="7684" max="7684" width="16.7109375" style="2" customWidth="1"/>
    <col min="7685" max="7936" width="8.85546875" style="2"/>
    <col min="7937" max="7937" width="17.28515625" style="2" customWidth="1"/>
    <col min="7938" max="7938" width="19.5703125" style="2" customWidth="1"/>
    <col min="7939" max="7939" width="69.5703125" style="2" customWidth="1"/>
    <col min="7940" max="7940" width="16.7109375" style="2" customWidth="1"/>
    <col min="7941" max="8192" width="8.85546875" style="2"/>
    <col min="8193" max="8193" width="17.28515625" style="2" customWidth="1"/>
    <col min="8194" max="8194" width="19.5703125" style="2" customWidth="1"/>
    <col min="8195" max="8195" width="69.5703125" style="2" customWidth="1"/>
    <col min="8196" max="8196" width="16.7109375" style="2" customWidth="1"/>
    <col min="8197" max="8448" width="8.85546875" style="2"/>
    <col min="8449" max="8449" width="17.28515625" style="2" customWidth="1"/>
    <col min="8450" max="8450" width="19.5703125" style="2" customWidth="1"/>
    <col min="8451" max="8451" width="69.5703125" style="2" customWidth="1"/>
    <col min="8452" max="8452" width="16.7109375" style="2" customWidth="1"/>
    <col min="8453" max="8704" width="8.85546875" style="2"/>
    <col min="8705" max="8705" width="17.28515625" style="2" customWidth="1"/>
    <col min="8706" max="8706" width="19.5703125" style="2" customWidth="1"/>
    <col min="8707" max="8707" width="69.5703125" style="2" customWidth="1"/>
    <col min="8708" max="8708" width="16.7109375" style="2" customWidth="1"/>
    <col min="8709" max="8960" width="8.85546875" style="2"/>
    <col min="8961" max="8961" width="17.28515625" style="2" customWidth="1"/>
    <col min="8962" max="8962" width="19.5703125" style="2" customWidth="1"/>
    <col min="8963" max="8963" width="69.5703125" style="2" customWidth="1"/>
    <col min="8964" max="8964" width="16.7109375" style="2" customWidth="1"/>
    <col min="8965" max="9216" width="8.85546875" style="2"/>
    <col min="9217" max="9217" width="17.28515625" style="2" customWidth="1"/>
    <col min="9218" max="9218" width="19.5703125" style="2" customWidth="1"/>
    <col min="9219" max="9219" width="69.5703125" style="2" customWidth="1"/>
    <col min="9220" max="9220" width="16.7109375" style="2" customWidth="1"/>
    <col min="9221" max="9472" width="8.85546875" style="2"/>
    <col min="9473" max="9473" width="17.28515625" style="2" customWidth="1"/>
    <col min="9474" max="9474" width="19.5703125" style="2" customWidth="1"/>
    <col min="9475" max="9475" width="69.5703125" style="2" customWidth="1"/>
    <col min="9476" max="9476" width="16.7109375" style="2" customWidth="1"/>
    <col min="9477" max="9728" width="8.85546875" style="2"/>
    <col min="9729" max="9729" width="17.28515625" style="2" customWidth="1"/>
    <col min="9730" max="9730" width="19.5703125" style="2" customWidth="1"/>
    <col min="9731" max="9731" width="69.5703125" style="2" customWidth="1"/>
    <col min="9732" max="9732" width="16.7109375" style="2" customWidth="1"/>
    <col min="9733" max="9984" width="8.85546875" style="2"/>
    <col min="9985" max="9985" width="17.28515625" style="2" customWidth="1"/>
    <col min="9986" max="9986" width="19.5703125" style="2" customWidth="1"/>
    <col min="9987" max="9987" width="69.5703125" style="2" customWidth="1"/>
    <col min="9988" max="9988" width="16.7109375" style="2" customWidth="1"/>
    <col min="9989" max="10240" width="8.85546875" style="2"/>
    <col min="10241" max="10241" width="17.28515625" style="2" customWidth="1"/>
    <col min="10242" max="10242" width="19.5703125" style="2" customWidth="1"/>
    <col min="10243" max="10243" width="69.5703125" style="2" customWidth="1"/>
    <col min="10244" max="10244" width="16.7109375" style="2" customWidth="1"/>
    <col min="10245" max="10496" width="8.85546875" style="2"/>
    <col min="10497" max="10497" width="17.28515625" style="2" customWidth="1"/>
    <col min="10498" max="10498" width="19.5703125" style="2" customWidth="1"/>
    <col min="10499" max="10499" width="69.5703125" style="2" customWidth="1"/>
    <col min="10500" max="10500" width="16.7109375" style="2" customWidth="1"/>
    <col min="10501" max="10752" width="8.85546875" style="2"/>
    <col min="10753" max="10753" width="17.28515625" style="2" customWidth="1"/>
    <col min="10754" max="10754" width="19.5703125" style="2" customWidth="1"/>
    <col min="10755" max="10755" width="69.5703125" style="2" customWidth="1"/>
    <col min="10756" max="10756" width="16.7109375" style="2" customWidth="1"/>
    <col min="10757" max="11008" width="8.85546875" style="2"/>
    <col min="11009" max="11009" width="17.28515625" style="2" customWidth="1"/>
    <col min="11010" max="11010" width="19.5703125" style="2" customWidth="1"/>
    <col min="11011" max="11011" width="69.5703125" style="2" customWidth="1"/>
    <col min="11012" max="11012" width="16.7109375" style="2" customWidth="1"/>
    <col min="11013" max="11264" width="8.85546875" style="2"/>
    <col min="11265" max="11265" width="17.28515625" style="2" customWidth="1"/>
    <col min="11266" max="11266" width="19.5703125" style="2" customWidth="1"/>
    <col min="11267" max="11267" width="69.5703125" style="2" customWidth="1"/>
    <col min="11268" max="11268" width="16.7109375" style="2" customWidth="1"/>
    <col min="11269" max="11520" width="8.85546875" style="2"/>
    <col min="11521" max="11521" width="17.28515625" style="2" customWidth="1"/>
    <col min="11522" max="11522" width="19.5703125" style="2" customWidth="1"/>
    <col min="11523" max="11523" width="69.5703125" style="2" customWidth="1"/>
    <col min="11524" max="11524" width="16.7109375" style="2" customWidth="1"/>
    <col min="11525" max="11776" width="8.85546875" style="2"/>
    <col min="11777" max="11777" width="17.28515625" style="2" customWidth="1"/>
    <col min="11778" max="11778" width="19.5703125" style="2" customWidth="1"/>
    <col min="11779" max="11779" width="69.5703125" style="2" customWidth="1"/>
    <col min="11780" max="11780" width="16.7109375" style="2" customWidth="1"/>
    <col min="11781" max="12032" width="8.85546875" style="2"/>
    <col min="12033" max="12033" width="17.28515625" style="2" customWidth="1"/>
    <col min="12034" max="12034" width="19.5703125" style="2" customWidth="1"/>
    <col min="12035" max="12035" width="69.5703125" style="2" customWidth="1"/>
    <col min="12036" max="12036" width="16.7109375" style="2" customWidth="1"/>
    <col min="12037" max="12288" width="8.85546875" style="2"/>
    <col min="12289" max="12289" width="17.28515625" style="2" customWidth="1"/>
    <col min="12290" max="12290" width="19.5703125" style="2" customWidth="1"/>
    <col min="12291" max="12291" width="69.5703125" style="2" customWidth="1"/>
    <col min="12292" max="12292" width="16.7109375" style="2" customWidth="1"/>
    <col min="12293" max="12544" width="8.85546875" style="2"/>
    <col min="12545" max="12545" width="17.28515625" style="2" customWidth="1"/>
    <col min="12546" max="12546" width="19.5703125" style="2" customWidth="1"/>
    <col min="12547" max="12547" width="69.5703125" style="2" customWidth="1"/>
    <col min="12548" max="12548" width="16.7109375" style="2" customWidth="1"/>
    <col min="12549" max="12800" width="8.85546875" style="2"/>
    <col min="12801" max="12801" width="17.28515625" style="2" customWidth="1"/>
    <col min="12802" max="12802" width="19.5703125" style="2" customWidth="1"/>
    <col min="12803" max="12803" width="69.5703125" style="2" customWidth="1"/>
    <col min="12804" max="12804" width="16.7109375" style="2" customWidth="1"/>
    <col min="12805" max="13056" width="8.85546875" style="2"/>
    <col min="13057" max="13057" width="17.28515625" style="2" customWidth="1"/>
    <col min="13058" max="13058" width="19.5703125" style="2" customWidth="1"/>
    <col min="13059" max="13059" width="69.5703125" style="2" customWidth="1"/>
    <col min="13060" max="13060" width="16.7109375" style="2" customWidth="1"/>
    <col min="13061" max="13312" width="8.85546875" style="2"/>
    <col min="13313" max="13313" width="17.28515625" style="2" customWidth="1"/>
    <col min="13314" max="13314" width="19.5703125" style="2" customWidth="1"/>
    <col min="13315" max="13315" width="69.5703125" style="2" customWidth="1"/>
    <col min="13316" max="13316" width="16.7109375" style="2" customWidth="1"/>
    <col min="13317" max="13568" width="8.85546875" style="2"/>
    <col min="13569" max="13569" width="17.28515625" style="2" customWidth="1"/>
    <col min="13570" max="13570" width="19.5703125" style="2" customWidth="1"/>
    <col min="13571" max="13571" width="69.5703125" style="2" customWidth="1"/>
    <col min="13572" max="13572" width="16.7109375" style="2" customWidth="1"/>
    <col min="13573" max="13824" width="8.85546875" style="2"/>
    <col min="13825" max="13825" width="17.28515625" style="2" customWidth="1"/>
    <col min="13826" max="13826" width="19.5703125" style="2" customWidth="1"/>
    <col min="13827" max="13827" width="69.5703125" style="2" customWidth="1"/>
    <col min="13828" max="13828" width="16.7109375" style="2" customWidth="1"/>
    <col min="13829" max="14080" width="8.85546875" style="2"/>
    <col min="14081" max="14081" width="17.28515625" style="2" customWidth="1"/>
    <col min="14082" max="14082" width="19.5703125" style="2" customWidth="1"/>
    <col min="14083" max="14083" width="69.5703125" style="2" customWidth="1"/>
    <col min="14084" max="14084" width="16.7109375" style="2" customWidth="1"/>
    <col min="14085" max="14336" width="8.85546875" style="2"/>
    <col min="14337" max="14337" width="17.28515625" style="2" customWidth="1"/>
    <col min="14338" max="14338" width="19.5703125" style="2" customWidth="1"/>
    <col min="14339" max="14339" width="69.5703125" style="2" customWidth="1"/>
    <col min="14340" max="14340" width="16.7109375" style="2" customWidth="1"/>
    <col min="14341" max="14592" width="8.85546875" style="2"/>
    <col min="14593" max="14593" width="17.28515625" style="2" customWidth="1"/>
    <col min="14594" max="14594" width="19.5703125" style="2" customWidth="1"/>
    <col min="14595" max="14595" width="69.5703125" style="2" customWidth="1"/>
    <col min="14596" max="14596" width="16.7109375" style="2" customWidth="1"/>
    <col min="14597" max="14848" width="8.85546875" style="2"/>
    <col min="14849" max="14849" width="17.28515625" style="2" customWidth="1"/>
    <col min="14850" max="14850" width="19.5703125" style="2" customWidth="1"/>
    <col min="14851" max="14851" width="69.5703125" style="2" customWidth="1"/>
    <col min="14852" max="14852" width="16.7109375" style="2" customWidth="1"/>
    <col min="14853" max="15104" width="8.85546875" style="2"/>
    <col min="15105" max="15105" width="17.28515625" style="2" customWidth="1"/>
    <col min="15106" max="15106" width="19.5703125" style="2" customWidth="1"/>
    <col min="15107" max="15107" width="69.5703125" style="2" customWidth="1"/>
    <col min="15108" max="15108" width="16.7109375" style="2" customWidth="1"/>
    <col min="15109" max="15360" width="8.85546875" style="2"/>
    <col min="15361" max="15361" width="17.28515625" style="2" customWidth="1"/>
    <col min="15362" max="15362" width="19.5703125" style="2" customWidth="1"/>
    <col min="15363" max="15363" width="69.5703125" style="2" customWidth="1"/>
    <col min="15364" max="15364" width="16.7109375" style="2" customWidth="1"/>
    <col min="15365" max="15616" width="8.85546875" style="2"/>
    <col min="15617" max="15617" width="17.28515625" style="2" customWidth="1"/>
    <col min="15618" max="15618" width="19.5703125" style="2" customWidth="1"/>
    <col min="15619" max="15619" width="69.5703125" style="2" customWidth="1"/>
    <col min="15620" max="15620" width="16.7109375" style="2" customWidth="1"/>
    <col min="15621" max="15872" width="8.85546875" style="2"/>
    <col min="15873" max="15873" width="17.28515625" style="2" customWidth="1"/>
    <col min="15874" max="15874" width="19.5703125" style="2" customWidth="1"/>
    <col min="15875" max="15875" width="69.5703125" style="2" customWidth="1"/>
    <col min="15876" max="15876" width="16.7109375" style="2" customWidth="1"/>
    <col min="15877" max="16128" width="8.85546875" style="2"/>
    <col min="16129" max="16129" width="17.28515625" style="2" customWidth="1"/>
    <col min="16130" max="16130" width="19.5703125" style="2" customWidth="1"/>
    <col min="16131" max="16131" width="69.5703125" style="2" customWidth="1"/>
    <col min="16132" max="16132" width="16.7109375" style="2" customWidth="1"/>
    <col min="16133" max="16384" width="8.85546875" style="2"/>
  </cols>
  <sheetData>
    <row r="1" spans="1:5" ht="15" x14ac:dyDescent="0.2">
      <c r="A1" s="42"/>
      <c r="B1" s="66"/>
      <c r="C1" s="66"/>
      <c r="D1" s="22" t="s">
        <v>74</v>
      </c>
      <c r="E1" s="4"/>
    </row>
    <row r="2" spans="1:5" ht="15.75" customHeight="1" x14ac:dyDescent="0.2">
      <c r="A2" s="42"/>
      <c r="B2" s="67"/>
      <c r="C2" s="67"/>
      <c r="D2" s="22" t="s">
        <v>109</v>
      </c>
      <c r="E2" s="4"/>
    </row>
    <row r="3" spans="1:5" ht="15.75" customHeight="1" x14ac:dyDescent="0.2">
      <c r="A3" s="42"/>
      <c r="B3" s="67"/>
      <c r="C3" s="67"/>
      <c r="D3" s="22" t="s">
        <v>11</v>
      </c>
      <c r="E3" s="4"/>
    </row>
    <row r="4" spans="1:5" ht="15.75" x14ac:dyDescent="0.2">
      <c r="A4" s="42"/>
      <c r="B4" s="68"/>
      <c r="C4" s="68"/>
      <c r="D4" s="1" t="s">
        <v>115</v>
      </c>
      <c r="E4" s="4"/>
    </row>
    <row r="5" spans="1:5" ht="15" x14ac:dyDescent="0.2">
      <c r="A5" s="42"/>
      <c r="B5" s="43"/>
      <c r="C5" s="43"/>
      <c r="D5" s="43"/>
    </row>
    <row r="6" spans="1:5" ht="48.6" customHeight="1" x14ac:dyDescent="0.2">
      <c r="A6" s="146" t="s">
        <v>27</v>
      </c>
      <c r="B6" s="146"/>
      <c r="C6" s="146"/>
      <c r="D6" s="146"/>
    </row>
    <row r="7" spans="1:5" ht="13.15" customHeight="1" x14ac:dyDescent="0.2">
      <c r="A7" s="44"/>
      <c r="B7" s="147" t="s">
        <v>9</v>
      </c>
      <c r="C7" s="147"/>
      <c r="D7" s="44"/>
    </row>
    <row r="8" spans="1:5" ht="15.75" x14ac:dyDescent="0.2">
      <c r="B8" s="148" t="s">
        <v>28</v>
      </c>
      <c r="C8" s="148"/>
      <c r="D8" s="45"/>
    </row>
    <row r="9" spans="1:5" ht="15.75" x14ac:dyDescent="0.25">
      <c r="A9" s="149" t="s">
        <v>31</v>
      </c>
      <c r="B9" s="149"/>
      <c r="C9" s="149"/>
      <c r="D9" s="149"/>
    </row>
    <row r="10" spans="1:5" ht="15" x14ac:dyDescent="0.2">
      <c r="A10" s="46"/>
      <c r="B10" s="46"/>
      <c r="C10" s="46"/>
      <c r="D10" s="47" t="s">
        <v>1</v>
      </c>
    </row>
    <row r="11" spans="1:5" ht="78.75" x14ac:dyDescent="0.2">
      <c r="A11" s="48" t="s">
        <v>32</v>
      </c>
      <c r="B11" s="48" t="s">
        <v>13</v>
      </c>
      <c r="C11" s="49" t="s">
        <v>33</v>
      </c>
      <c r="D11" s="49" t="s">
        <v>2</v>
      </c>
    </row>
    <row r="12" spans="1:5" ht="15.75" x14ac:dyDescent="0.2">
      <c r="A12" s="50">
        <v>1</v>
      </c>
      <c r="B12" s="50">
        <v>2</v>
      </c>
      <c r="C12" s="50">
        <v>3</v>
      </c>
      <c r="D12" s="51" t="s">
        <v>34</v>
      </c>
    </row>
    <row r="13" spans="1:5" ht="15.75" x14ac:dyDescent="0.2">
      <c r="A13" s="143" t="s">
        <v>35</v>
      </c>
      <c r="B13" s="144"/>
      <c r="C13" s="144"/>
      <c r="D13" s="145"/>
    </row>
    <row r="14" spans="1:5" ht="39.6" customHeight="1" x14ac:dyDescent="0.2">
      <c r="A14" s="52">
        <v>3719770</v>
      </c>
      <c r="B14" s="53">
        <v>9770</v>
      </c>
      <c r="C14" s="54" t="s">
        <v>7</v>
      </c>
      <c r="D14" s="55">
        <f>D16</f>
        <v>-171944</v>
      </c>
    </row>
    <row r="15" spans="1:5" ht="47.25" x14ac:dyDescent="0.2">
      <c r="A15" s="56"/>
      <c r="B15" s="57"/>
      <c r="C15" s="58" t="s">
        <v>221</v>
      </c>
      <c r="D15" s="55">
        <v>-171944</v>
      </c>
    </row>
    <row r="16" spans="1:5" ht="13.15" customHeight="1" x14ac:dyDescent="0.2">
      <c r="A16" s="50">
        <v>21301200000</v>
      </c>
      <c r="B16" s="59"/>
      <c r="C16" s="60" t="s">
        <v>38</v>
      </c>
      <c r="D16" s="55">
        <v>-171944</v>
      </c>
    </row>
    <row r="17" spans="1:5" ht="13.15" customHeight="1" x14ac:dyDescent="0.2">
      <c r="A17" s="143" t="s">
        <v>36</v>
      </c>
      <c r="B17" s="144"/>
      <c r="C17" s="144"/>
      <c r="D17" s="145"/>
    </row>
    <row r="18" spans="1:5" ht="13.15" customHeight="1" x14ac:dyDescent="0.2">
      <c r="A18" s="50" t="s">
        <v>26</v>
      </c>
      <c r="B18" s="50" t="s">
        <v>26</v>
      </c>
      <c r="C18" s="61" t="s">
        <v>37</v>
      </c>
      <c r="D18" s="62">
        <f>D19+D20</f>
        <v>-171944</v>
      </c>
    </row>
    <row r="19" spans="1:5" ht="15.6" customHeight="1" x14ac:dyDescent="0.2">
      <c r="A19" s="50" t="s">
        <v>26</v>
      </c>
      <c r="B19" s="50" t="s">
        <v>26</v>
      </c>
      <c r="C19" s="63" t="s">
        <v>29</v>
      </c>
      <c r="D19" s="64">
        <f>D14</f>
        <v>-171944</v>
      </c>
    </row>
    <row r="20" spans="1:5" ht="11.25" customHeight="1" x14ac:dyDescent="0.2">
      <c r="A20" s="50" t="s">
        <v>26</v>
      </c>
      <c r="B20" s="50" t="s">
        <v>26</v>
      </c>
      <c r="C20" s="63" t="s">
        <v>30</v>
      </c>
      <c r="D20" s="65">
        <v>0</v>
      </c>
    </row>
    <row r="21" spans="1:5" ht="13.15" customHeight="1" x14ac:dyDescent="0.2"/>
    <row r="22" spans="1:5" ht="13.15" customHeight="1" x14ac:dyDescent="0.2"/>
    <row r="24" spans="1:5" ht="15" x14ac:dyDescent="0.25">
      <c r="A24" s="39" t="s">
        <v>111</v>
      </c>
      <c r="B24" s="31"/>
      <c r="C24" s="41"/>
      <c r="D24" s="39" t="s">
        <v>112</v>
      </c>
      <c r="E24" s="31"/>
    </row>
    <row r="26" spans="1:5" ht="13.15" customHeight="1" x14ac:dyDescent="0.2"/>
    <row r="27" spans="1:5" ht="13.15" customHeight="1" x14ac:dyDescent="0.2"/>
    <row r="28" spans="1:5" ht="13.15" customHeight="1" x14ac:dyDescent="0.2"/>
    <row r="29" spans="1:5" ht="13.15" customHeight="1" x14ac:dyDescent="0.2"/>
    <row r="30" spans="1:5" ht="13.15" customHeight="1" x14ac:dyDescent="0.2"/>
    <row r="31" spans="1:5" ht="13.15" customHeight="1" x14ac:dyDescent="0.2"/>
    <row r="32" spans="1:5" ht="13.15" customHeight="1" x14ac:dyDescent="0.2"/>
    <row r="33" ht="13.15" customHeight="1" x14ac:dyDescent="0.2"/>
    <row r="34" ht="13.15" customHeight="1" x14ac:dyDescent="0.2"/>
    <row r="35" ht="13.15" customHeight="1" x14ac:dyDescent="0.2"/>
    <row r="36" ht="13.15" customHeight="1" x14ac:dyDescent="0.2"/>
    <row r="37" ht="13.15" customHeight="1" x14ac:dyDescent="0.2"/>
    <row r="38" ht="13.15" customHeight="1" x14ac:dyDescent="0.2"/>
    <row r="39" ht="13.15" customHeight="1" x14ac:dyDescent="0.2"/>
    <row r="40" ht="13.15" customHeight="1" x14ac:dyDescent="0.2"/>
    <row r="41" ht="13.15" customHeight="1" x14ac:dyDescent="0.2"/>
    <row r="42" ht="13.15" customHeight="1" x14ac:dyDescent="0.2"/>
    <row r="43" ht="13.15" customHeight="1" x14ac:dyDescent="0.2"/>
    <row r="44" ht="13.15" customHeight="1" x14ac:dyDescent="0.2"/>
  </sheetData>
  <mergeCells count="6">
    <mergeCell ref="A17:D17"/>
    <mergeCell ref="A6:D6"/>
    <mergeCell ref="B7:C7"/>
    <mergeCell ref="B8:C8"/>
    <mergeCell ref="A9:D9"/>
    <mergeCell ref="A13:D13"/>
  </mergeCells>
  <printOptions horizontalCentered="1"/>
  <pageMargins left="0.70866141732283472" right="0.70866141732283472" top="0.55118110236220474" bottom="0.55118110236220474" header="0.31496062992125984" footer="0.31496062992125984"/>
  <pageSetup paperSize="9" scale="89" fitToHeight="0" orientation="landscape" r:id="rId1"/>
  <rowBreaks count="1" manualBreakCount="1">
    <brk id="44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28E7-0E19-4838-B7AB-BD0FFA73C314}">
  <sheetPr>
    <tabColor rgb="FFFFC000"/>
    <pageSetUpPr fitToPage="1"/>
  </sheetPr>
  <dimension ref="A1:M55"/>
  <sheetViews>
    <sheetView view="pageBreakPreview" topLeftCell="A24" zoomScale="60" zoomScaleNormal="81" workbookViewId="0">
      <selection activeCell="H33" sqref="H33"/>
    </sheetView>
  </sheetViews>
  <sheetFormatPr defaultColWidth="9.140625" defaultRowHeight="15.75" x14ac:dyDescent="0.25"/>
  <cols>
    <col min="1" max="1" width="17" style="28" customWidth="1"/>
    <col min="2" max="2" width="16.85546875" style="28" customWidth="1"/>
    <col min="3" max="3" width="15.140625" style="28" customWidth="1"/>
    <col min="4" max="4" width="58.85546875" style="28" customWidth="1"/>
    <col min="5" max="5" width="63.7109375" style="28" customWidth="1"/>
    <col min="6" max="6" width="36.5703125" style="29" customWidth="1"/>
    <col min="7" max="7" width="18.85546875" style="28" customWidth="1"/>
    <col min="8" max="8" width="18.5703125" style="28" customWidth="1"/>
    <col min="9" max="9" width="19.5703125" style="28" customWidth="1"/>
    <col min="10" max="10" width="21.7109375" style="28" customWidth="1"/>
    <col min="11" max="11" width="10.42578125" style="28" bestFit="1" customWidth="1"/>
    <col min="12" max="256" width="9.140625" style="28"/>
    <col min="257" max="257" width="14.85546875" style="28" customWidth="1"/>
    <col min="258" max="258" width="12.140625" style="28" customWidth="1"/>
    <col min="259" max="259" width="13.7109375" style="28" customWidth="1"/>
    <col min="260" max="260" width="58.85546875" style="28" customWidth="1"/>
    <col min="261" max="261" width="62.28515625" style="28" customWidth="1"/>
    <col min="262" max="262" width="34" style="28" customWidth="1"/>
    <col min="263" max="263" width="18.85546875" style="28" customWidth="1"/>
    <col min="264" max="264" width="18.5703125" style="28" customWidth="1"/>
    <col min="265" max="265" width="15.5703125" style="28" customWidth="1"/>
    <col min="266" max="266" width="15.85546875" style="28" customWidth="1"/>
    <col min="267" max="267" width="10.42578125" style="28" bestFit="1" customWidth="1"/>
    <col min="268" max="512" width="9.140625" style="28"/>
    <col min="513" max="513" width="14.85546875" style="28" customWidth="1"/>
    <col min="514" max="514" width="12.140625" style="28" customWidth="1"/>
    <col min="515" max="515" width="13.7109375" style="28" customWidth="1"/>
    <col min="516" max="516" width="58.85546875" style="28" customWidth="1"/>
    <col min="517" max="517" width="62.28515625" style="28" customWidth="1"/>
    <col min="518" max="518" width="34" style="28" customWidth="1"/>
    <col min="519" max="519" width="18.85546875" style="28" customWidth="1"/>
    <col min="520" max="520" width="18.5703125" style="28" customWidth="1"/>
    <col min="521" max="521" width="15.5703125" style="28" customWidth="1"/>
    <col min="522" max="522" width="15.85546875" style="28" customWidth="1"/>
    <col min="523" max="523" width="10.42578125" style="28" bestFit="1" customWidth="1"/>
    <col min="524" max="768" width="9.140625" style="28"/>
    <col min="769" max="769" width="14.85546875" style="28" customWidth="1"/>
    <col min="770" max="770" width="12.140625" style="28" customWidth="1"/>
    <col min="771" max="771" width="13.7109375" style="28" customWidth="1"/>
    <col min="772" max="772" width="58.85546875" style="28" customWidth="1"/>
    <col min="773" max="773" width="62.28515625" style="28" customWidth="1"/>
    <col min="774" max="774" width="34" style="28" customWidth="1"/>
    <col min="775" max="775" width="18.85546875" style="28" customWidth="1"/>
    <col min="776" max="776" width="18.5703125" style="28" customWidth="1"/>
    <col min="777" max="777" width="15.5703125" style="28" customWidth="1"/>
    <col min="778" max="778" width="15.85546875" style="28" customWidth="1"/>
    <col min="779" max="779" width="10.42578125" style="28" bestFit="1" customWidth="1"/>
    <col min="780" max="1024" width="9.140625" style="28"/>
    <col min="1025" max="1025" width="14.85546875" style="28" customWidth="1"/>
    <col min="1026" max="1026" width="12.140625" style="28" customWidth="1"/>
    <col min="1027" max="1027" width="13.7109375" style="28" customWidth="1"/>
    <col min="1028" max="1028" width="58.85546875" style="28" customWidth="1"/>
    <col min="1029" max="1029" width="62.28515625" style="28" customWidth="1"/>
    <col min="1030" max="1030" width="34" style="28" customWidth="1"/>
    <col min="1031" max="1031" width="18.85546875" style="28" customWidth="1"/>
    <col min="1032" max="1032" width="18.5703125" style="28" customWidth="1"/>
    <col min="1033" max="1033" width="15.5703125" style="28" customWidth="1"/>
    <col min="1034" max="1034" width="15.85546875" style="28" customWidth="1"/>
    <col min="1035" max="1035" width="10.42578125" style="28" bestFit="1" customWidth="1"/>
    <col min="1036" max="1280" width="9.140625" style="28"/>
    <col min="1281" max="1281" width="14.85546875" style="28" customWidth="1"/>
    <col min="1282" max="1282" width="12.140625" style="28" customWidth="1"/>
    <col min="1283" max="1283" width="13.7109375" style="28" customWidth="1"/>
    <col min="1284" max="1284" width="58.85546875" style="28" customWidth="1"/>
    <col min="1285" max="1285" width="62.28515625" style="28" customWidth="1"/>
    <col min="1286" max="1286" width="34" style="28" customWidth="1"/>
    <col min="1287" max="1287" width="18.85546875" style="28" customWidth="1"/>
    <col min="1288" max="1288" width="18.5703125" style="28" customWidth="1"/>
    <col min="1289" max="1289" width="15.5703125" style="28" customWidth="1"/>
    <col min="1290" max="1290" width="15.85546875" style="28" customWidth="1"/>
    <col min="1291" max="1291" width="10.42578125" style="28" bestFit="1" customWidth="1"/>
    <col min="1292" max="1536" width="9.140625" style="28"/>
    <col min="1537" max="1537" width="14.85546875" style="28" customWidth="1"/>
    <col min="1538" max="1538" width="12.140625" style="28" customWidth="1"/>
    <col min="1539" max="1539" width="13.7109375" style="28" customWidth="1"/>
    <col min="1540" max="1540" width="58.85546875" style="28" customWidth="1"/>
    <col min="1541" max="1541" width="62.28515625" style="28" customWidth="1"/>
    <col min="1542" max="1542" width="34" style="28" customWidth="1"/>
    <col min="1543" max="1543" width="18.85546875" style="28" customWidth="1"/>
    <col min="1544" max="1544" width="18.5703125" style="28" customWidth="1"/>
    <col min="1545" max="1545" width="15.5703125" style="28" customWidth="1"/>
    <col min="1546" max="1546" width="15.85546875" style="28" customWidth="1"/>
    <col min="1547" max="1547" width="10.42578125" style="28" bestFit="1" customWidth="1"/>
    <col min="1548" max="1792" width="9.140625" style="28"/>
    <col min="1793" max="1793" width="14.85546875" style="28" customWidth="1"/>
    <col min="1794" max="1794" width="12.140625" style="28" customWidth="1"/>
    <col min="1795" max="1795" width="13.7109375" style="28" customWidth="1"/>
    <col min="1796" max="1796" width="58.85546875" style="28" customWidth="1"/>
    <col min="1797" max="1797" width="62.28515625" style="28" customWidth="1"/>
    <col min="1798" max="1798" width="34" style="28" customWidth="1"/>
    <col min="1799" max="1799" width="18.85546875" style="28" customWidth="1"/>
    <col min="1800" max="1800" width="18.5703125" style="28" customWidth="1"/>
    <col min="1801" max="1801" width="15.5703125" style="28" customWidth="1"/>
    <col min="1802" max="1802" width="15.85546875" style="28" customWidth="1"/>
    <col min="1803" max="1803" width="10.42578125" style="28" bestFit="1" customWidth="1"/>
    <col min="1804" max="2048" width="9.140625" style="28"/>
    <col min="2049" max="2049" width="14.85546875" style="28" customWidth="1"/>
    <col min="2050" max="2050" width="12.140625" style="28" customWidth="1"/>
    <col min="2051" max="2051" width="13.7109375" style="28" customWidth="1"/>
    <col min="2052" max="2052" width="58.85546875" style="28" customWidth="1"/>
    <col min="2053" max="2053" width="62.28515625" style="28" customWidth="1"/>
    <col min="2054" max="2054" width="34" style="28" customWidth="1"/>
    <col min="2055" max="2055" width="18.85546875" style="28" customWidth="1"/>
    <col min="2056" max="2056" width="18.5703125" style="28" customWidth="1"/>
    <col min="2057" max="2057" width="15.5703125" style="28" customWidth="1"/>
    <col min="2058" max="2058" width="15.85546875" style="28" customWidth="1"/>
    <col min="2059" max="2059" width="10.42578125" style="28" bestFit="1" customWidth="1"/>
    <col min="2060" max="2304" width="9.140625" style="28"/>
    <col min="2305" max="2305" width="14.85546875" style="28" customWidth="1"/>
    <col min="2306" max="2306" width="12.140625" style="28" customWidth="1"/>
    <col min="2307" max="2307" width="13.7109375" style="28" customWidth="1"/>
    <col min="2308" max="2308" width="58.85546875" style="28" customWidth="1"/>
    <col min="2309" max="2309" width="62.28515625" style="28" customWidth="1"/>
    <col min="2310" max="2310" width="34" style="28" customWidth="1"/>
    <col min="2311" max="2311" width="18.85546875" style="28" customWidth="1"/>
    <col min="2312" max="2312" width="18.5703125" style="28" customWidth="1"/>
    <col min="2313" max="2313" width="15.5703125" style="28" customWidth="1"/>
    <col min="2314" max="2314" width="15.85546875" style="28" customWidth="1"/>
    <col min="2315" max="2315" width="10.42578125" style="28" bestFit="1" customWidth="1"/>
    <col min="2316" max="2560" width="9.140625" style="28"/>
    <col min="2561" max="2561" width="14.85546875" style="28" customWidth="1"/>
    <col min="2562" max="2562" width="12.140625" style="28" customWidth="1"/>
    <col min="2563" max="2563" width="13.7109375" style="28" customWidth="1"/>
    <col min="2564" max="2564" width="58.85546875" style="28" customWidth="1"/>
    <col min="2565" max="2565" width="62.28515625" style="28" customWidth="1"/>
    <col min="2566" max="2566" width="34" style="28" customWidth="1"/>
    <col min="2567" max="2567" width="18.85546875" style="28" customWidth="1"/>
    <col min="2568" max="2568" width="18.5703125" style="28" customWidth="1"/>
    <col min="2569" max="2569" width="15.5703125" style="28" customWidth="1"/>
    <col min="2570" max="2570" width="15.85546875" style="28" customWidth="1"/>
    <col min="2571" max="2571" width="10.42578125" style="28" bestFit="1" customWidth="1"/>
    <col min="2572" max="2816" width="9.140625" style="28"/>
    <col min="2817" max="2817" width="14.85546875" style="28" customWidth="1"/>
    <col min="2818" max="2818" width="12.140625" style="28" customWidth="1"/>
    <col min="2819" max="2819" width="13.7109375" style="28" customWidth="1"/>
    <col min="2820" max="2820" width="58.85546875" style="28" customWidth="1"/>
    <col min="2821" max="2821" width="62.28515625" style="28" customWidth="1"/>
    <col min="2822" max="2822" width="34" style="28" customWidth="1"/>
    <col min="2823" max="2823" width="18.85546875" style="28" customWidth="1"/>
    <col min="2824" max="2824" width="18.5703125" style="28" customWidth="1"/>
    <col min="2825" max="2825" width="15.5703125" style="28" customWidth="1"/>
    <col min="2826" max="2826" width="15.85546875" style="28" customWidth="1"/>
    <col min="2827" max="2827" width="10.42578125" style="28" bestFit="1" customWidth="1"/>
    <col min="2828" max="3072" width="9.140625" style="28"/>
    <col min="3073" max="3073" width="14.85546875" style="28" customWidth="1"/>
    <col min="3074" max="3074" width="12.140625" style="28" customWidth="1"/>
    <col min="3075" max="3075" width="13.7109375" style="28" customWidth="1"/>
    <col min="3076" max="3076" width="58.85546875" style="28" customWidth="1"/>
    <col min="3077" max="3077" width="62.28515625" style="28" customWidth="1"/>
    <col min="3078" max="3078" width="34" style="28" customWidth="1"/>
    <col min="3079" max="3079" width="18.85546875" style="28" customWidth="1"/>
    <col min="3080" max="3080" width="18.5703125" style="28" customWidth="1"/>
    <col min="3081" max="3081" width="15.5703125" style="28" customWidth="1"/>
    <col min="3082" max="3082" width="15.85546875" style="28" customWidth="1"/>
    <col min="3083" max="3083" width="10.42578125" style="28" bestFit="1" customWidth="1"/>
    <col min="3084" max="3328" width="9.140625" style="28"/>
    <col min="3329" max="3329" width="14.85546875" style="28" customWidth="1"/>
    <col min="3330" max="3330" width="12.140625" style="28" customWidth="1"/>
    <col min="3331" max="3331" width="13.7109375" style="28" customWidth="1"/>
    <col min="3332" max="3332" width="58.85546875" style="28" customWidth="1"/>
    <col min="3333" max="3333" width="62.28515625" style="28" customWidth="1"/>
    <col min="3334" max="3334" width="34" style="28" customWidth="1"/>
    <col min="3335" max="3335" width="18.85546875" style="28" customWidth="1"/>
    <col min="3336" max="3336" width="18.5703125" style="28" customWidth="1"/>
    <col min="3337" max="3337" width="15.5703125" style="28" customWidth="1"/>
    <col min="3338" max="3338" width="15.85546875" style="28" customWidth="1"/>
    <col min="3339" max="3339" width="10.42578125" style="28" bestFit="1" customWidth="1"/>
    <col min="3340" max="3584" width="9.140625" style="28"/>
    <col min="3585" max="3585" width="14.85546875" style="28" customWidth="1"/>
    <col min="3586" max="3586" width="12.140625" style="28" customWidth="1"/>
    <col min="3587" max="3587" width="13.7109375" style="28" customWidth="1"/>
    <col min="3588" max="3588" width="58.85546875" style="28" customWidth="1"/>
    <col min="3589" max="3589" width="62.28515625" style="28" customWidth="1"/>
    <col min="3590" max="3590" width="34" style="28" customWidth="1"/>
    <col min="3591" max="3591" width="18.85546875" style="28" customWidth="1"/>
    <col min="3592" max="3592" width="18.5703125" style="28" customWidth="1"/>
    <col min="3593" max="3593" width="15.5703125" style="28" customWidth="1"/>
    <col min="3594" max="3594" width="15.85546875" style="28" customWidth="1"/>
    <col min="3595" max="3595" width="10.42578125" style="28" bestFit="1" customWidth="1"/>
    <col min="3596" max="3840" width="9.140625" style="28"/>
    <col min="3841" max="3841" width="14.85546875" style="28" customWidth="1"/>
    <col min="3842" max="3842" width="12.140625" style="28" customWidth="1"/>
    <col min="3843" max="3843" width="13.7109375" style="28" customWidth="1"/>
    <col min="3844" max="3844" width="58.85546875" style="28" customWidth="1"/>
    <col min="3845" max="3845" width="62.28515625" style="28" customWidth="1"/>
    <col min="3846" max="3846" width="34" style="28" customWidth="1"/>
    <col min="3847" max="3847" width="18.85546875" style="28" customWidth="1"/>
    <col min="3848" max="3848" width="18.5703125" style="28" customWidth="1"/>
    <col min="3849" max="3849" width="15.5703125" style="28" customWidth="1"/>
    <col min="3850" max="3850" width="15.85546875" style="28" customWidth="1"/>
    <col min="3851" max="3851" width="10.42578125" style="28" bestFit="1" customWidth="1"/>
    <col min="3852" max="4096" width="9.140625" style="28"/>
    <col min="4097" max="4097" width="14.85546875" style="28" customWidth="1"/>
    <col min="4098" max="4098" width="12.140625" style="28" customWidth="1"/>
    <col min="4099" max="4099" width="13.7109375" style="28" customWidth="1"/>
    <col min="4100" max="4100" width="58.85546875" style="28" customWidth="1"/>
    <col min="4101" max="4101" width="62.28515625" style="28" customWidth="1"/>
    <col min="4102" max="4102" width="34" style="28" customWidth="1"/>
    <col min="4103" max="4103" width="18.85546875" style="28" customWidth="1"/>
    <col min="4104" max="4104" width="18.5703125" style="28" customWidth="1"/>
    <col min="4105" max="4105" width="15.5703125" style="28" customWidth="1"/>
    <col min="4106" max="4106" width="15.85546875" style="28" customWidth="1"/>
    <col min="4107" max="4107" width="10.42578125" style="28" bestFit="1" customWidth="1"/>
    <col min="4108" max="4352" width="9.140625" style="28"/>
    <col min="4353" max="4353" width="14.85546875" style="28" customWidth="1"/>
    <col min="4354" max="4354" width="12.140625" style="28" customWidth="1"/>
    <col min="4355" max="4355" width="13.7109375" style="28" customWidth="1"/>
    <col min="4356" max="4356" width="58.85546875" style="28" customWidth="1"/>
    <col min="4357" max="4357" width="62.28515625" style="28" customWidth="1"/>
    <col min="4358" max="4358" width="34" style="28" customWidth="1"/>
    <col min="4359" max="4359" width="18.85546875" style="28" customWidth="1"/>
    <col min="4360" max="4360" width="18.5703125" style="28" customWidth="1"/>
    <col min="4361" max="4361" width="15.5703125" style="28" customWidth="1"/>
    <col min="4362" max="4362" width="15.85546875" style="28" customWidth="1"/>
    <col min="4363" max="4363" width="10.42578125" style="28" bestFit="1" customWidth="1"/>
    <col min="4364" max="4608" width="9.140625" style="28"/>
    <col min="4609" max="4609" width="14.85546875" style="28" customWidth="1"/>
    <col min="4610" max="4610" width="12.140625" style="28" customWidth="1"/>
    <col min="4611" max="4611" width="13.7109375" style="28" customWidth="1"/>
    <col min="4612" max="4612" width="58.85546875" style="28" customWidth="1"/>
    <col min="4613" max="4613" width="62.28515625" style="28" customWidth="1"/>
    <col min="4614" max="4614" width="34" style="28" customWidth="1"/>
    <col min="4615" max="4615" width="18.85546875" style="28" customWidth="1"/>
    <col min="4616" max="4616" width="18.5703125" style="28" customWidth="1"/>
    <col min="4617" max="4617" width="15.5703125" style="28" customWidth="1"/>
    <col min="4618" max="4618" width="15.85546875" style="28" customWidth="1"/>
    <col min="4619" max="4619" width="10.42578125" style="28" bestFit="1" customWidth="1"/>
    <col min="4620" max="4864" width="9.140625" style="28"/>
    <col min="4865" max="4865" width="14.85546875" style="28" customWidth="1"/>
    <col min="4866" max="4866" width="12.140625" style="28" customWidth="1"/>
    <col min="4867" max="4867" width="13.7109375" style="28" customWidth="1"/>
    <col min="4868" max="4868" width="58.85546875" style="28" customWidth="1"/>
    <col min="4869" max="4869" width="62.28515625" style="28" customWidth="1"/>
    <col min="4870" max="4870" width="34" style="28" customWidth="1"/>
    <col min="4871" max="4871" width="18.85546875" style="28" customWidth="1"/>
    <col min="4872" max="4872" width="18.5703125" style="28" customWidth="1"/>
    <col min="4873" max="4873" width="15.5703125" style="28" customWidth="1"/>
    <col min="4874" max="4874" width="15.85546875" style="28" customWidth="1"/>
    <col min="4875" max="4875" width="10.42578125" style="28" bestFit="1" customWidth="1"/>
    <col min="4876" max="5120" width="9.140625" style="28"/>
    <col min="5121" max="5121" width="14.85546875" style="28" customWidth="1"/>
    <col min="5122" max="5122" width="12.140625" style="28" customWidth="1"/>
    <col min="5123" max="5123" width="13.7109375" style="28" customWidth="1"/>
    <col min="5124" max="5124" width="58.85546875" style="28" customWidth="1"/>
    <col min="5125" max="5125" width="62.28515625" style="28" customWidth="1"/>
    <col min="5126" max="5126" width="34" style="28" customWidth="1"/>
    <col min="5127" max="5127" width="18.85546875" style="28" customWidth="1"/>
    <col min="5128" max="5128" width="18.5703125" style="28" customWidth="1"/>
    <col min="5129" max="5129" width="15.5703125" style="28" customWidth="1"/>
    <col min="5130" max="5130" width="15.85546875" style="28" customWidth="1"/>
    <col min="5131" max="5131" width="10.42578125" style="28" bestFit="1" customWidth="1"/>
    <col min="5132" max="5376" width="9.140625" style="28"/>
    <col min="5377" max="5377" width="14.85546875" style="28" customWidth="1"/>
    <col min="5378" max="5378" width="12.140625" style="28" customWidth="1"/>
    <col min="5379" max="5379" width="13.7109375" style="28" customWidth="1"/>
    <col min="5380" max="5380" width="58.85546875" style="28" customWidth="1"/>
    <col min="5381" max="5381" width="62.28515625" style="28" customWidth="1"/>
    <col min="5382" max="5382" width="34" style="28" customWidth="1"/>
    <col min="5383" max="5383" width="18.85546875" style="28" customWidth="1"/>
    <col min="5384" max="5384" width="18.5703125" style="28" customWidth="1"/>
    <col min="5385" max="5385" width="15.5703125" style="28" customWidth="1"/>
    <col min="5386" max="5386" width="15.85546875" style="28" customWidth="1"/>
    <col min="5387" max="5387" width="10.42578125" style="28" bestFit="1" customWidth="1"/>
    <col min="5388" max="5632" width="9.140625" style="28"/>
    <col min="5633" max="5633" width="14.85546875" style="28" customWidth="1"/>
    <col min="5634" max="5634" width="12.140625" style="28" customWidth="1"/>
    <col min="5635" max="5635" width="13.7109375" style="28" customWidth="1"/>
    <col min="5636" max="5636" width="58.85546875" style="28" customWidth="1"/>
    <col min="5637" max="5637" width="62.28515625" style="28" customWidth="1"/>
    <col min="5638" max="5638" width="34" style="28" customWidth="1"/>
    <col min="5639" max="5639" width="18.85546875" style="28" customWidth="1"/>
    <col min="5640" max="5640" width="18.5703125" style="28" customWidth="1"/>
    <col min="5641" max="5641" width="15.5703125" style="28" customWidth="1"/>
    <col min="5642" max="5642" width="15.85546875" style="28" customWidth="1"/>
    <col min="5643" max="5643" width="10.42578125" style="28" bestFit="1" customWidth="1"/>
    <col min="5644" max="5888" width="9.140625" style="28"/>
    <col min="5889" max="5889" width="14.85546875" style="28" customWidth="1"/>
    <col min="5890" max="5890" width="12.140625" style="28" customWidth="1"/>
    <col min="5891" max="5891" width="13.7109375" style="28" customWidth="1"/>
    <col min="5892" max="5892" width="58.85546875" style="28" customWidth="1"/>
    <col min="5893" max="5893" width="62.28515625" style="28" customWidth="1"/>
    <col min="5894" max="5894" width="34" style="28" customWidth="1"/>
    <col min="5895" max="5895" width="18.85546875" style="28" customWidth="1"/>
    <col min="5896" max="5896" width="18.5703125" style="28" customWidth="1"/>
    <col min="5897" max="5897" width="15.5703125" style="28" customWidth="1"/>
    <col min="5898" max="5898" width="15.85546875" style="28" customWidth="1"/>
    <col min="5899" max="5899" width="10.42578125" style="28" bestFit="1" customWidth="1"/>
    <col min="5900" max="6144" width="9.140625" style="28"/>
    <col min="6145" max="6145" width="14.85546875" style="28" customWidth="1"/>
    <col min="6146" max="6146" width="12.140625" style="28" customWidth="1"/>
    <col min="6147" max="6147" width="13.7109375" style="28" customWidth="1"/>
    <col min="6148" max="6148" width="58.85546875" style="28" customWidth="1"/>
    <col min="6149" max="6149" width="62.28515625" style="28" customWidth="1"/>
    <col min="6150" max="6150" width="34" style="28" customWidth="1"/>
    <col min="6151" max="6151" width="18.85546875" style="28" customWidth="1"/>
    <col min="6152" max="6152" width="18.5703125" style="28" customWidth="1"/>
    <col min="6153" max="6153" width="15.5703125" style="28" customWidth="1"/>
    <col min="6154" max="6154" width="15.85546875" style="28" customWidth="1"/>
    <col min="6155" max="6155" width="10.42578125" style="28" bestFit="1" customWidth="1"/>
    <col min="6156" max="6400" width="9.140625" style="28"/>
    <col min="6401" max="6401" width="14.85546875" style="28" customWidth="1"/>
    <col min="6402" max="6402" width="12.140625" style="28" customWidth="1"/>
    <col min="6403" max="6403" width="13.7109375" style="28" customWidth="1"/>
    <col min="6404" max="6404" width="58.85546875" style="28" customWidth="1"/>
    <col min="6405" max="6405" width="62.28515625" style="28" customWidth="1"/>
    <col min="6406" max="6406" width="34" style="28" customWidth="1"/>
    <col min="6407" max="6407" width="18.85546875" style="28" customWidth="1"/>
    <col min="6408" max="6408" width="18.5703125" style="28" customWidth="1"/>
    <col min="6409" max="6409" width="15.5703125" style="28" customWidth="1"/>
    <col min="6410" max="6410" width="15.85546875" style="28" customWidth="1"/>
    <col min="6411" max="6411" width="10.42578125" style="28" bestFit="1" customWidth="1"/>
    <col min="6412" max="6656" width="9.140625" style="28"/>
    <col min="6657" max="6657" width="14.85546875" style="28" customWidth="1"/>
    <col min="6658" max="6658" width="12.140625" style="28" customWidth="1"/>
    <col min="6659" max="6659" width="13.7109375" style="28" customWidth="1"/>
    <col min="6660" max="6660" width="58.85546875" style="28" customWidth="1"/>
    <col min="6661" max="6661" width="62.28515625" style="28" customWidth="1"/>
    <col min="6662" max="6662" width="34" style="28" customWidth="1"/>
    <col min="6663" max="6663" width="18.85546875" style="28" customWidth="1"/>
    <col min="6664" max="6664" width="18.5703125" style="28" customWidth="1"/>
    <col min="6665" max="6665" width="15.5703125" style="28" customWidth="1"/>
    <col min="6666" max="6666" width="15.85546875" style="28" customWidth="1"/>
    <col min="6667" max="6667" width="10.42578125" style="28" bestFit="1" customWidth="1"/>
    <col min="6668" max="6912" width="9.140625" style="28"/>
    <col min="6913" max="6913" width="14.85546875" style="28" customWidth="1"/>
    <col min="6914" max="6914" width="12.140625" style="28" customWidth="1"/>
    <col min="6915" max="6915" width="13.7109375" style="28" customWidth="1"/>
    <col min="6916" max="6916" width="58.85546875" style="28" customWidth="1"/>
    <col min="6917" max="6917" width="62.28515625" style="28" customWidth="1"/>
    <col min="6918" max="6918" width="34" style="28" customWidth="1"/>
    <col min="6919" max="6919" width="18.85546875" style="28" customWidth="1"/>
    <col min="6920" max="6920" width="18.5703125" style="28" customWidth="1"/>
    <col min="6921" max="6921" width="15.5703125" style="28" customWidth="1"/>
    <col min="6922" max="6922" width="15.85546875" style="28" customWidth="1"/>
    <col min="6923" max="6923" width="10.42578125" style="28" bestFit="1" customWidth="1"/>
    <col min="6924" max="7168" width="9.140625" style="28"/>
    <col min="7169" max="7169" width="14.85546875" style="28" customWidth="1"/>
    <col min="7170" max="7170" width="12.140625" style="28" customWidth="1"/>
    <col min="7171" max="7171" width="13.7109375" style="28" customWidth="1"/>
    <col min="7172" max="7172" width="58.85546875" style="28" customWidth="1"/>
    <col min="7173" max="7173" width="62.28515625" style="28" customWidth="1"/>
    <col min="7174" max="7174" width="34" style="28" customWidth="1"/>
    <col min="7175" max="7175" width="18.85546875" style="28" customWidth="1"/>
    <col min="7176" max="7176" width="18.5703125" style="28" customWidth="1"/>
    <col min="7177" max="7177" width="15.5703125" style="28" customWidth="1"/>
    <col min="7178" max="7178" width="15.85546875" style="28" customWidth="1"/>
    <col min="7179" max="7179" width="10.42578125" style="28" bestFit="1" customWidth="1"/>
    <col min="7180" max="7424" width="9.140625" style="28"/>
    <col min="7425" max="7425" width="14.85546875" style="28" customWidth="1"/>
    <col min="7426" max="7426" width="12.140625" style="28" customWidth="1"/>
    <col min="7427" max="7427" width="13.7109375" style="28" customWidth="1"/>
    <col min="7428" max="7428" width="58.85546875" style="28" customWidth="1"/>
    <col min="7429" max="7429" width="62.28515625" style="28" customWidth="1"/>
    <col min="7430" max="7430" width="34" style="28" customWidth="1"/>
    <col min="7431" max="7431" width="18.85546875" style="28" customWidth="1"/>
    <col min="7432" max="7432" width="18.5703125" style="28" customWidth="1"/>
    <col min="7433" max="7433" width="15.5703125" style="28" customWidth="1"/>
    <col min="7434" max="7434" width="15.85546875" style="28" customWidth="1"/>
    <col min="7435" max="7435" width="10.42578125" style="28" bestFit="1" customWidth="1"/>
    <col min="7436" max="7680" width="9.140625" style="28"/>
    <col min="7681" max="7681" width="14.85546875" style="28" customWidth="1"/>
    <col min="7682" max="7682" width="12.140625" style="28" customWidth="1"/>
    <col min="7683" max="7683" width="13.7109375" style="28" customWidth="1"/>
    <col min="7684" max="7684" width="58.85546875" style="28" customWidth="1"/>
    <col min="7685" max="7685" width="62.28515625" style="28" customWidth="1"/>
    <col min="7686" max="7686" width="34" style="28" customWidth="1"/>
    <col min="7687" max="7687" width="18.85546875" style="28" customWidth="1"/>
    <col min="7688" max="7688" width="18.5703125" style="28" customWidth="1"/>
    <col min="7689" max="7689" width="15.5703125" style="28" customWidth="1"/>
    <col min="7690" max="7690" width="15.85546875" style="28" customWidth="1"/>
    <col min="7691" max="7691" width="10.42578125" style="28" bestFit="1" customWidth="1"/>
    <col min="7692" max="7936" width="9.140625" style="28"/>
    <col min="7937" max="7937" width="14.85546875" style="28" customWidth="1"/>
    <col min="7938" max="7938" width="12.140625" style="28" customWidth="1"/>
    <col min="7939" max="7939" width="13.7109375" style="28" customWidth="1"/>
    <col min="7940" max="7940" width="58.85546875" style="28" customWidth="1"/>
    <col min="7941" max="7941" width="62.28515625" style="28" customWidth="1"/>
    <col min="7942" max="7942" width="34" style="28" customWidth="1"/>
    <col min="7943" max="7943" width="18.85546875" style="28" customWidth="1"/>
    <col min="7944" max="7944" width="18.5703125" style="28" customWidth="1"/>
    <col min="7945" max="7945" width="15.5703125" style="28" customWidth="1"/>
    <col min="7946" max="7946" width="15.85546875" style="28" customWidth="1"/>
    <col min="7947" max="7947" width="10.42578125" style="28" bestFit="1" customWidth="1"/>
    <col min="7948" max="8192" width="9.140625" style="28"/>
    <col min="8193" max="8193" width="14.85546875" style="28" customWidth="1"/>
    <col min="8194" max="8194" width="12.140625" style="28" customWidth="1"/>
    <col min="8195" max="8195" width="13.7109375" style="28" customWidth="1"/>
    <col min="8196" max="8196" width="58.85546875" style="28" customWidth="1"/>
    <col min="8197" max="8197" width="62.28515625" style="28" customWidth="1"/>
    <col min="8198" max="8198" width="34" style="28" customWidth="1"/>
    <col min="8199" max="8199" width="18.85546875" style="28" customWidth="1"/>
    <col min="8200" max="8200" width="18.5703125" style="28" customWidth="1"/>
    <col min="8201" max="8201" width="15.5703125" style="28" customWidth="1"/>
    <col min="8202" max="8202" width="15.85546875" style="28" customWidth="1"/>
    <col min="8203" max="8203" width="10.42578125" style="28" bestFit="1" customWidth="1"/>
    <col min="8204" max="8448" width="9.140625" style="28"/>
    <col min="8449" max="8449" width="14.85546875" style="28" customWidth="1"/>
    <col min="8450" max="8450" width="12.140625" style="28" customWidth="1"/>
    <col min="8451" max="8451" width="13.7109375" style="28" customWidth="1"/>
    <col min="8452" max="8452" width="58.85546875" style="28" customWidth="1"/>
    <col min="8453" max="8453" width="62.28515625" style="28" customWidth="1"/>
    <col min="8454" max="8454" width="34" style="28" customWidth="1"/>
    <col min="8455" max="8455" width="18.85546875" style="28" customWidth="1"/>
    <col min="8456" max="8456" width="18.5703125" style="28" customWidth="1"/>
    <col min="8457" max="8457" width="15.5703125" style="28" customWidth="1"/>
    <col min="8458" max="8458" width="15.85546875" style="28" customWidth="1"/>
    <col min="8459" max="8459" width="10.42578125" style="28" bestFit="1" customWidth="1"/>
    <col min="8460" max="8704" width="9.140625" style="28"/>
    <col min="8705" max="8705" width="14.85546875" style="28" customWidth="1"/>
    <col min="8706" max="8706" width="12.140625" style="28" customWidth="1"/>
    <col min="8707" max="8707" width="13.7109375" style="28" customWidth="1"/>
    <col min="8708" max="8708" width="58.85546875" style="28" customWidth="1"/>
    <col min="8709" max="8709" width="62.28515625" style="28" customWidth="1"/>
    <col min="8710" max="8710" width="34" style="28" customWidth="1"/>
    <col min="8711" max="8711" width="18.85546875" style="28" customWidth="1"/>
    <col min="8712" max="8712" width="18.5703125" style="28" customWidth="1"/>
    <col min="8713" max="8713" width="15.5703125" style="28" customWidth="1"/>
    <col min="8714" max="8714" width="15.85546875" style="28" customWidth="1"/>
    <col min="8715" max="8715" width="10.42578125" style="28" bestFit="1" customWidth="1"/>
    <col min="8716" max="8960" width="9.140625" style="28"/>
    <col min="8961" max="8961" width="14.85546875" style="28" customWidth="1"/>
    <col min="8962" max="8962" width="12.140625" style="28" customWidth="1"/>
    <col min="8963" max="8963" width="13.7109375" style="28" customWidth="1"/>
    <col min="8964" max="8964" width="58.85546875" style="28" customWidth="1"/>
    <col min="8965" max="8965" width="62.28515625" style="28" customWidth="1"/>
    <col min="8966" max="8966" width="34" style="28" customWidth="1"/>
    <col min="8967" max="8967" width="18.85546875" style="28" customWidth="1"/>
    <col min="8968" max="8968" width="18.5703125" style="28" customWidth="1"/>
    <col min="8969" max="8969" width="15.5703125" style="28" customWidth="1"/>
    <col min="8970" max="8970" width="15.85546875" style="28" customWidth="1"/>
    <col min="8971" max="8971" width="10.42578125" style="28" bestFit="1" customWidth="1"/>
    <col min="8972" max="9216" width="9.140625" style="28"/>
    <col min="9217" max="9217" width="14.85546875" style="28" customWidth="1"/>
    <col min="9218" max="9218" width="12.140625" style="28" customWidth="1"/>
    <col min="9219" max="9219" width="13.7109375" style="28" customWidth="1"/>
    <col min="9220" max="9220" width="58.85546875" style="28" customWidth="1"/>
    <col min="9221" max="9221" width="62.28515625" style="28" customWidth="1"/>
    <col min="9222" max="9222" width="34" style="28" customWidth="1"/>
    <col min="9223" max="9223" width="18.85546875" style="28" customWidth="1"/>
    <col min="9224" max="9224" width="18.5703125" style="28" customWidth="1"/>
    <col min="9225" max="9225" width="15.5703125" style="28" customWidth="1"/>
    <col min="9226" max="9226" width="15.85546875" style="28" customWidth="1"/>
    <col min="9227" max="9227" width="10.42578125" style="28" bestFit="1" customWidth="1"/>
    <col min="9228" max="9472" width="9.140625" style="28"/>
    <col min="9473" max="9473" width="14.85546875" style="28" customWidth="1"/>
    <col min="9474" max="9474" width="12.140625" style="28" customWidth="1"/>
    <col min="9475" max="9475" width="13.7109375" style="28" customWidth="1"/>
    <col min="9476" max="9476" width="58.85546875" style="28" customWidth="1"/>
    <col min="9477" max="9477" width="62.28515625" style="28" customWidth="1"/>
    <col min="9478" max="9478" width="34" style="28" customWidth="1"/>
    <col min="9479" max="9479" width="18.85546875" style="28" customWidth="1"/>
    <col min="9480" max="9480" width="18.5703125" style="28" customWidth="1"/>
    <col min="9481" max="9481" width="15.5703125" style="28" customWidth="1"/>
    <col min="9482" max="9482" width="15.85546875" style="28" customWidth="1"/>
    <col min="9483" max="9483" width="10.42578125" style="28" bestFit="1" customWidth="1"/>
    <col min="9484" max="9728" width="9.140625" style="28"/>
    <col min="9729" max="9729" width="14.85546875" style="28" customWidth="1"/>
    <col min="9730" max="9730" width="12.140625" style="28" customWidth="1"/>
    <col min="9731" max="9731" width="13.7109375" style="28" customWidth="1"/>
    <col min="9732" max="9732" width="58.85546875" style="28" customWidth="1"/>
    <col min="9733" max="9733" width="62.28515625" style="28" customWidth="1"/>
    <col min="9734" max="9734" width="34" style="28" customWidth="1"/>
    <col min="9735" max="9735" width="18.85546875" style="28" customWidth="1"/>
    <col min="9736" max="9736" width="18.5703125" style="28" customWidth="1"/>
    <col min="9737" max="9737" width="15.5703125" style="28" customWidth="1"/>
    <col min="9738" max="9738" width="15.85546875" style="28" customWidth="1"/>
    <col min="9739" max="9739" width="10.42578125" style="28" bestFit="1" customWidth="1"/>
    <col min="9740" max="9984" width="9.140625" style="28"/>
    <col min="9985" max="9985" width="14.85546875" style="28" customWidth="1"/>
    <col min="9986" max="9986" width="12.140625" style="28" customWidth="1"/>
    <col min="9987" max="9987" width="13.7109375" style="28" customWidth="1"/>
    <col min="9988" max="9988" width="58.85546875" style="28" customWidth="1"/>
    <col min="9989" max="9989" width="62.28515625" style="28" customWidth="1"/>
    <col min="9990" max="9990" width="34" style="28" customWidth="1"/>
    <col min="9991" max="9991" width="18.85546875" style="28" customWidth="1"/>
    <col min="9992" max="9992" width="18.5703125" style="28" customWidth="1"/>
    <col min="9993" max="9993" width="15.5703125" style="28" customWidth="1"/>
    <col min="9994" max="9994" width="15.85546875" style="28" customWidth="1"/>
    <col min="9995" max="9995" width="10.42578125" style="28" bestFit="1" customWidth="1"/>
    <col min="9996" max="10240" width="9.140625" style="28"/>
    <col min="10241" max="10241" width="14.85546875" style="28" customWidth="1"/>
    <col min="10242" max="10242" width="12.140625" style="28" customWidth="1"/>
    <col min="10243" max="10243" width="13.7109375" style="28" customWidth="1"/>
    <col min="10244" max="10244" width="58.85546875" style="28" customWidth="1"/>
    <col min="10245" max="10245" width="62.28515625" style="28" customWidth="1"/>
    <col min="10246" max="10246" width="34" style="28" customWidth="1"/>
    <col min="10247" max="10247" width="18.85546875" style="28" customWidth="1"/>
    <col min="10248" max="10248" width="18.5703125" style="28" customWidth="1"/>
    <col min="10249" max="10249" width="15.5703125" style="28" customWidth="1"/>
    <col min="10250" max="10250" width="15.85546875" style="28" customWidth="1"/>
    <col min="10251" max="10251" width="10.42578125" style="28" bestFit="1" customWidth="1"/>
    <col min="10252" max="10496" width="9.140625" style="28"/>
    <col min="10497" max="10497" width="14.85546875" style="28" customWidth="1"/>
    <col min="10498" max="10498" width="12.140625" style="28" customWidth="1"/>
    <col min="10499" max="10499" width="13.7109375" style="28" customWidth="1"/>
    <col min="10500" max="10500" width="58.85546875" style="28" customWidth="1"/>
    <col min="10501" max="10501" width="62.28515625" style="28" customWidth="1"/>
    <col min="10502" max="10502" width="34" style="28" customWidth="1"/>
    <col min="10503" max="10503" width="18.85546875" style="28" customWidth="1"/>
    <col min="10504" max="10504" width="18.5703125" style="28" customWidth="1"/>
    <col min="10505" max="10505" width="15.5703125" style="28" customWidth="1"/>
    <col min="10506" max="10506" width="15.85546875" style="28" customWidth="1"/>
    <col min="10507" max="10507" width="10.42578125" style="28" bestFit="1" customWidth="1"/>
    <col min="10508" max="10752" width="9.140625" style="28"/>
    <col min="10753" max="10753" width="14.85546875" style="28" customWidth="1"/>
    <col min="10754" max="10754" width="12.140625" style="28" customWidth="1"/>
    <col min="10755" max="10755" width="13.7109375" style="28" customWidth="1"/>
    <col min="10756" max="10756" width="58.85546875" style="28" customWidth="1"/>
    <col min="10757" max="10757" width="62.28515625" style="28" customWidth="1"/>
    <col min="10758" max="10758" width="34" style="28" customWidth="1"/>
    <col min="10759" max="10759" width="18.85546875" style="28" customWidth="1"/>
    <col min="10760" max="10760" width="18.5703125" style="28" customWidth="1"/>
    <col min="10761" max="10761" width="15.5703125" style="28" customWidth="1"/>
    <col min="10762" max="10762" width="15.85546875" style="28" customWidth="1"/>
    <col min="10763" max="10763" width="10.42578125" style="28" bestFit="1" customWidth="1"/>
    <col min="10764" max="11008" width="9.140625" style="28"/>
    <col min="11009" max="11009" width="14.85546875" style="28" customWidth="1"/>
    <col min="11010" max="11010" width="12.140625" style="28" customWidth="1"/>
    <col min="11011" max="11011" width="13.7109375" style="28" customWidth="1"/>
    <col min="11012" max="11012" width="58.85546875" style="28" customWidth="1"/>
    <col min="11013" max="11013" width="62.28515625" style="28" customWidth="1"/>
    <col min="11014" max="11014" width="34" style="28" customWidth="1"/>
    <col min="11015" max="11015" width="18.85546875" style="28" customWidth="1"/>
    <col min="11016" max="11016" width="18.5703125" style="28" customWidth="1"/>
    <col min="11017" max="11017" width="15.5703125" style="28" customWidth="1"/>
    <col min="11018" max="11018" width="15.85546875" style="28" customWidth="1"/>
    <col min="11019" max="11019" width="10.42578125" style="28" bestFit="1" customWidth="1"/>
    <col min="11020" max="11264" width="9.140625" style="28"/>
    <col min="11265" max="11265" width="14.85546875" style="28" customWidth="1"/>
    <col min="11266" max="11266" width="12.140625" style="28" customWidth="1"/>
    <col min="11267" max="11267" width="13.7109375" style="28" customWidth="1"/>
    <col min="11268" max="11268" width="58.85546875" style="28" customWidth="1"/>
    <col min="11269" max="11269" width="62.28515625" style="28" customWidth="1"/>
    <col min="11270" max="11270" width="34" style="28" customWidth="1"/>
    <col min="11271" max="11271" width="18.85546875" style="28" customWidth="1"/>
    <col min="11272" max="11272" width="18.5703125" style="28" customWidth="1"/>
    <col min="11273" max="11273" width="15.5703125" style="28" customWidth="1"/>
    <col min="11274" max="11274" width="15.85546875" style="28" customWidth="1"/>
    <col min="11275" max="11275" width="10.42578125" style="28" bestFit="1" customWidth="1"/>
    <col min="11276" max="11520" width="9.140625" style="28"/>
    <col min="11521" max="11521" width="14.85546875" style="28" customWidth="1"/>
    <col min="11522" max="11522" width="12.140625" style="28" customWidth="1"/>
    <col min="11523" max="11523" width="13.7109375" style="28" customWidth="1"/>
    <col min="11524" max="11524" width="58.85546875" style="28" customWidth="1"/>
    <col min="11525" max="11525" width="62.28515625" style="28" customWidth="1"/>
    <col min="11526" max="11526" width="34" style="28" customWidth="1"/>
    <col min="11527" max="11527" width="18.85546875" style="28" customWidth="1"/>
    <col min="11528" max="11528" width="18.5703125" style="28" customWidth="1"/>
    <col min="11529" max="11529" width="15.5703125" style="28" customWidth="1"/>
    <col min="11530" max="11530" width="15.85546875" style="28" customWidth="1"/>
    <col min="11531" max="11531" width="10.42578125" style="28" bestFit="1" customWidth="1"/>
    <col min="11532" max="11776" width="9.140625" style="28"/>
    <col min="11777" max="11777" width="14.85546875" style="28" customWidth="1"/>
    <col min="11778" max="11778" width="12.140625" style="28" customWidth="1"/>
    <col min="11779" max="11779" width="13.7109375" style="28" customWidth="1"/>
    <col min="11780" max="11780" width="58.85546875" style="28" customWidth="1"/>
    <col min="11781" max="11781" width="62.28515625" style="28" customWidth="1"/>
    <col min="11782" max="11782" width="34" style="28" customWidth="1"/>
    <col min="11783" max="11783" width="18.85546875" style="28" customWidth="1"/>
    <col min="11784" max="11784" width="18.5703125" style="28" customWidth="1"/>
    <col min="11785" max="11785" width="15.5703125" style="28" customWidth="1"/>
    <col min="11786" max="11786" width="15.85546875" style="28" customWidth="1"/>
    <col min="11787" max="11787" width="10.42578125" style="28" bestFit="1" customWidth="1"/>
    <col min="11788" max="12032" width="9.140625" style="28"/>
    <col min="12033" max="12033" width="14.85546875" style="28" customWidth="1"/>
    <col min="12034" max="12034" width="12.140625" style="28" customWidth="1"/>
    <col min="12035" max="12035" width="13.7109375" style="28" customWidth="1"/>
    <col min="12036" max="12036" width="58.85546875" style="28" customWidth="1"/>
    <col min="12037" max="12037" width="62.28515625" style="28" customWidth="1"/>
    <col min="12038" max="12038" width="34" style="28" customWidth="1"/>
    <col min="12039" max="12039" width="18.85546875" style="28" customWidth="1"/>
    <col min="12040" max="12040" width="18.5703125" style="28" customWidth="1"/>
    <col min="12041" max="12041" width="15.5703125" style="28" customWidth="1"/>
    <col min="12042" max="12042" width="15.85546875" style="28" customWidth="1"/>
    <col min="12043" max="12043" width="10.42578125" style="28" bestFit="1" customWidth="1"/>
    <col min="12044" max="12288" width="9.140625" style="28"/>
    <col min="12289" max="12289" width="14.85546875" style="28" customWidth="1"/>
    <col min="12290" max="12290" width="12.140625" style="28" customWidth="1"/>
    <col min="12291" max="12291" width="13.7109375" style="28" customWidth="1"/>
    <col min="12292" max="12292" width="58.85546875" style="28" customWidth="1"/>
    <col min="12293" max="12293" width="62.28515625" style="28" customWidth="1"/>
    <col min="12294" max="12294" width="34" style="28" customWidth="1"/>
    <col min="12295" max="12295" width="18.85546875" style="28" customWidth="1"/>
    <col min="12296" max="12296" width="18.5703125" style="28" customWidth="1"/>
    <col min="12297" max="12297" width="15.5703125" style="28" customWidth="1"/>
    <col min="12298" max="12298" width="15.85546875" style="28" customWidth="1"/>
    <col min="12299" max="12299" width="10.42578125" style="28" bestFit="1" customWidth="1"/>
    <col min="12300" max="12544" width="9.140625" style="28"/>
    <col min="12545" max="12545" width="14.85546875" style="28" customWidth="1"/>
    <col min="12546" max="12546" width="12.140625" style="28" customWidth="1"/>
    <col min="12547" max="12547" width="13.7109375" style="28" customWidth="1"/>
    <col min="12548" max="12548" width="58.85546875" style="28" customWidth="1"/>
    <col min="12549" max="12549" width="62.28515625" style="28" customWidth="1"/>
    <col min="12550" max="12550" width="34" style="28" customWidth="1"/>
    <col min="12551" max="12551" width="18.85546875" style="28" customWidth="1"/>
    <col min="12552" max="12552" width="18.5703125" style="28" customWidth="1"/>
    <col min="12553" max="12553" width="15.5703125" style="28" customWidth="1"/>
    <col min="12554" max="12554" width="15.85546875" style="28" customWidth="1"/>
    <col min="12555" max="12555" width="10.42578125" style="28" bestFit="1" customWidth="1"/>
    <col min="12556" max="12800" width="9.140625" style="28"/>
    <col min="12801" max="12801" width="14.85546875" style="28" customWidth="1"/>
    <col min="12802" max="12802" width="12.140625" style="28" customWidth="1"/>
    <col min="12803" max="12803" width="13.7109375" style="28" customWidth="1"/>
    <col min="12804" max="12804" width="58.85546875" style="28" customWidth="1"/>
    <col min="12805" max="12805" width="62.28515625" style="28" customWidth="1"/>
    <col min="12806" max="12806" width="34" style="28" customWidth="1"/>
    <col min="12807" max="12807" width="18.85546875" style="28" customWidth="1"/>
    <col min="12808" max="12808" width="18.5703125" style="28" customWidth="1"/>
    <col min="12809" max="12809" width="15.5703125" style="28" customWidth="1"/>
    <col min="12810" max="12810" width="15.85546875" style="28" customWidth="1"/>
    <col min="12811" max="12811" width="10.42578125" style="28" bestFit="1" customWidth="1"/>
    <col min="12812" max="13056" width="9.140625" style="28"/>
    <col min="13057" max="13057" width="14.85546875" style="28" customWidth="1"/>
    <col min="13058" max="13058" width="12.140625" style="28" customWidth="1"/>
    <col min="13059" max="13059" width="13.7109375" style="28" customWidth="1"/>
    <col min="13060" max="13060" width="58.85546875" style="28" customWidth="1"/>
    <col min="13061" max="13061" width="62.28515625" style="28" customWidth="1"/>
    <col min="13062" max="13062" width="34" style="28" customWidth="1"/>
    <col min="13063" max="13063" width="18.85546875" style="28" customWidth="1"/>
    <col min="13064" max="13064" width="18.5703125" style="28" customWidth="1"/>
    <col min="13065" max="13065" width="15.5703125" style="28" customWidth="1"/>
    <col min="13066" max="13066" width="15.85546875" style="28" customWidth="1"/>
    <col min="13067" max="13067" width="10.42578125" style="28" bestFit="1" customWidth="1"/>
    <col min="13068" max="13312" width="9.140625" style="28"/>
    <col min="13313" max="13313" width="14.85546875" style="28" customWidth="1"/>
    <col min="13314" max="13314" width="12.140625" style="28" customWidth="1"/>
    <col min="13315" max="13315" width="13.7109375" style="28" customWidth="1"/>
    <col min="13316" max="13316" width="58.85546875" style="28" customWidth="1"/>
    <col min="13317" max="13317" width="62.28515625" style="28" customWidth="1"/>
    <col min="13318" max="13318" width="34" style="28" customWidth="1"/>
    <col min="13319" max="13319" width="18.85546875" style="28" customWidth="1"/>
    <col min="13320" max="13320" width="18.5703125" style="28" customWidth="1"/>
    <col min="13321" max="13321" width="15.5703125" style="28" customWidth="1"/>
    <col min="13322" max="13322" width="15.85546875" style="28" customWidth="1"/>
    <col min="13323" max="13323" width="10.42578125" style="28" bestFit="1" customWidth="1"/>
    <col min="13324" max="13568" width="9.140625" style="28"/>
    <col min="13569" max="13569" width="14.85546875" style="28" customWidth="1"/>
    <col min="13570" max="13570" width="12.140625" style="28" customWidth="1"/>
    <col min="13571" max="13571" width="13.7109375" style="28" customWidth="1"/>
    <col min="13572" max="13572" width="58.85546875" style="28" customWidth="1"/>
    <col min="13573" max="13573" width="62.28515625" style="28" customWidth="1"/>
    <col min="13574" max="13574" width="34" style="28" customWidth="1"/>
    <col min="13575" max="13575" width="18.85546875" style="28" customWidth="1"/>
    <col min="13576" max="13576" width="18.5703125" style="28" customWidth="1"/>
    <col min="13577" max="13577" width="15.5703125" style="28" customWidth="1"/>
    <col min="13578" max="13578" width="15.85546875" style="28" customWidth="1"/>
    <col min="13579" max="13579" width="10.42578125" style="28" bestFit="1" customWidth="1"/>
    <col min="13580" max="13824" width="9.140625" style="28"/>
    <col min="13825" max="13825" width="14.85546875" style="28" customWidth="1"/>
    <col min="13826" max="13826" width="12.140625" style="28" customWidth="1"/>
    <col min="13827" max="13827" width="13.7109375" style="28" customWidth="1"/>
    <col min="13828" max="13828" width="58.85546875" style="28" customWidth="1"/>
    <col min="13829" max="13829" width="62.28515625" style="28" customWidth="1"/>
    <col min="13830" max="13830" width="34" style="28" customWidth="1"/>
    <col min="13831" max="13831" width="18.85546875" style="28" customWidth="1"/>
    <col min="13832" max="13832" width="18.5703125" style="28" customWidth="1"/>
    <col min="13833" max="13833" width="15.5703125" style="28" customWidth="1"/>
    <col min="13834" max="13834" width="15.85546875" style="28" customWidth="1"/>
    <col min="13835" max="13835" width="10.42578125" style="28" bestFit="1" customWidth="1"/>
    <col min="13836" max="14080" width="9.140625" style="28"/>
    <col min="14081" max="14081" width="14.85546875" style="28" customWidth="1"/>
    <col min="14082" max="14082" width="12.140625" style="28" customWidth="1"/>
    <col min="14083" max="14083" width="13.7109375" style="28" customWidth="1"/>
    <col min="14084" max="14084" width="58.85546875" style="28" customWidth="1"/>
    <col min="14085" max="14085" width="62.28515625" style="28" customWidth="1"/>
    <col min="14086" max="14086" width="34" style="28" customWidth="1"/>
    <col min="14087" max="14087" width="18.85546875" style="28" customWidth="1"/>
    <col min="14088" max="14088" width="18.5703125" style="28" customWidth="1"/>
    <col min="14089" max="14089" width="15.5703125" style="28" customWidth="1"/>
    <col min="14090" max="14090" width="15.85546875" style="28" customWidth="1"/>
    <col min="14091" max="14091" width="10.42578125" style="28" bestFit="1" customWidth="1"/>
    <col min="14092" max="14336" width="9.140625" style="28"/>
    <col min="14337" max="14337" width="14.85546875" style="28" customWidth="1"/>
    <col min="14338" max="14338" width="12.140625" style="28" customWidth="1"/>
    <col min="14339" max="14339" width="13.7109375" style="28" customWidth="1"/>
    <col min="14340" max="14340" width="58.85546875" style="28" customWidth="1"/>
    <col min="14341" max="14341" width="62.28515625" style="28" customWidth="1"/>
    <col min="14342" max="14342" width="34" style="28" customWidth="1"/>
    <col min="14343" max="14343" width="18.85546875" style="28" customWidth="1"/>
    <col min="14344" max="14344" width="18.5703125" style="28" customWidth="1"/>
    <col min="14345" max="14345" width="15.5703125" style="28" customWidth="1"/>
    <col min="14346" max="14346" width="15.85546875" style="28" customWidth="1"/>
    <col min="14347" max="14347" width="10.42578125" style="28" bestFit="1" customWidth="1"/>
    <col min="14348" max="14592" width="9.140625" style="28"/>
    <col min="14593" max="14593" width="14.85546875" style="28" customWidth="1"/>
    <col min="14594" max="14594" width="12.140625" style="28" customWidth="1"/>
    <col min="14595" max="14595" width="13.7109375" style="28" customWidth="1"/>
    <col min="14596" max="14596" width="58.85546875" style="28" customWidth="1"/>
    <col min="14597" max="14597" width="62.28515625" style="28" customWidth="1"/>
    <col min="14598" max="14598" width="34" style="28" customWidth="1"/>
    <col min="14599" max="14599" width="18.85546875" style="28" customWidth="1"/>
    <col min="14600" max="14600" width="18.5703125" style="28" customWidth="1"/>
    <col min="14601" max="14601" width="15.5703125" style="28" customWidth="1"/>
    <col min="14602" max="14602" width="15.85546875" style="28" customWidth="1"/>
    <col min="14603" max="14603" width="10.42578125" style="28" bestFit="1" customWidth="1"/>
    <col min="14604" max="14848" width="9.140625" style="28"/>
    <col min="14849" max="14849" width="14.85546875" style="28" customWidth="1"/>
    <col min="14850" max="14850" width="12.140625" style="28" customWidth="1"/>
    <col min="14851" max="14851" width="13.7109375" style="28" customWidth="1"/>
    <col min="14852" max="14852" width="58.85546875" style="28" customWidth="1"/>
    <col min="14853" max="14853" width="62.28515625" style="28" customWidth="1"/>
    <col min="14854" max="14854" width="34" style="28" customWidth="1"/>
    <col min="14855" max="14855" width="18.85546875" style="28" customWidth="1"/>
    <col min="14856" max="14856" width="18.5703125" style="28" customWidth="1"/>
    <col min="14857" max="14857" width="15.5703125" style="28" customWidth="1"/>
    <col min="14858" max="14858" width="15.85546875" style="28" customWidth="1"/>
    <col min="14859" max="14859" width="10.42578125" style="28" bestFit="1" customWidth="1"/>
    <col min="14860" max="15104" width="9.140625" style="28"/>
    <col min="15105" max="15105" width="14.85546875" style="28" customWidth="1"/>
    <col min="15106" max="15106" width="12.140625" style="28" customWidth="1"/>
    <col min="15107" max="15107" width="13.7109375" style="28" customWidth="1"/>
    <col min="15108" max="15108" width="58.85546875" style="28" customWidth="1"/>
    <col min="15109" max="15109" width="62.28515625" style="28" customWidth="1"/>
    <col min="15110" max="15110" width="34" style="28" customWidth="1"/>
    <col min="15111" max="15111" width="18.85546875" style="28" customWidth="1"/>
    <col min="15112" max="15112" width="18.5703125" style="28" customWidth="1"/>
    <col min="15113" max="15113" width="15.5703125" style="28" customWidth="1"/>
    <col min="15114" max="15114" width="15.85546875" style="28" customWidth="1"/>
    <col min="15115" max="15115" width="10.42578125" style="28" bestFit="1" customWidth="1"/>
    <col min="15116" max="15360" width="9.140625" style="28"/>
    <col min="15361" max="15361" width="14.85546875" style="28" customWidth="1"/>
    <col min="15362" max="15362" width="12.140625" style="28" customWidth="1"/>
    <col min="15363" max="15363" width="13.7109375" style="28" customWidth="1"/>
    <col min="15364" max="15364" width="58.85546875" style="28" customWidth="1"/>
    <col min="15365" max="15365" width="62.28515625" style="28" customWidth="1"/>
    <col min="15366" max="15366" width="34" style="28" customWidth="1"/>
    <col min="15367" max="15367" width="18.85546875" style="28" customWidth="1"/>
    <col min="15368" max="15368" width="18.5703125" style="28" customWidth="1"/>
    <col min="15369" max="15369" width="15.5703125" style="28" customWidth="1"/>
    <col min="15370" max="15370" width="15.85546875" style="28" customWidth="1"/>
    <col min="15371" max="15371" width="10.42578125" style="28" bestFit="1" customWidth="1"/>
    <col min="15372" max="15616" width="9.140625" style="28"/>
    <col min="15617" max="15617" width="14.85546875" style="28" customWidth="1"/>
    <col min="15618" max="15618" width="12.140625" style="28" customWidth="1"/>
    <col min="15619" max="15619" width="13.7109375" style="28" customWidth="1"/>
    <col min="15620" max="15620" width="58.85546875" style="28" customWidth="1"/>
    <col min="15621" max="15621" width="62.28515625" style="28" customWidth="1"/>
    <col min="15622" max="15622" width="34" style="28" customWidth="1"/>
    <col min="15623" max="15623" width="18.85546875" style="28" customWidth="1"/>
    <col min="15624" max="15624" width="18.5703125" style="28" customWidth="1"/>
    <col min="15625" max="15625" width="15.5703125" style="28" customWidth="1"/>
    <col min="15626" max="15626" width="15.85546875" style="28" customWidth="1"/>
    <col min="15627" max="15627" width="10.42578125" style="28" bestFit="1" customWidth="1"/>
    <col min="15628" max="15872" width="9.140625" style="28"/>
    <col min="15873" max="15873" width="14.85546875" style="28" customWidth="1"/>
    <col min="15874" max="15874" width="12.140625" style="28" customWidth="1"/>
    <col min="15875" max="15875" width="13.7109375" style="28" customWidth="1"/>
    <col min="15876" max="15876" width="58.85546875" style="28" customWidth="1"/>
    <col min="15877" max="15877" width="62.28515625" style="28" customWidth="1"/>
    <col min="15878" max="15878" width="34" style="28" customWidth="1"/>
    <col min="15879" max="15879" width="18.85546875" style="28" customWidth="1"/>
    <col min="15880" max="15880" width="18.5703125" style="28" customWidth="1"/>
    <col min="15881" max="15881" width="15.5703125" style="28" customWidth="1"/>
    <col min="15882" max="15882" width="15.85546875" style="28" customWidth="1"/>
    <col min="15883" max="15883" width="10.42578125" style="28" bestFit="1" customWidth="1"/>
    <col min="15884" max="16128" width="9.140625" style="28"/>
    <col min="16129" max="16129" width="14.85546875" style="28" customWidth="1"/>
    <col min="16130" max="16130" width="12.140625" style="28" customWidth="1"/>
    <col min="16131" max="16131" width="13.7109375" style="28" customWidth="1"/>
    <col min="16132" max="16132" width="58.85546875" style="28" customWidth="1"/>
    <col min="16133" max="16133" width="62.28515625" style="28" customWidth="1"/>
    <col min="16134" max="16134" width="34" style="28" customWidth="1"/>
    <col min="16135" max="16135" width="18.85546875" style="28" customWidth="1"/>
    <col min="16136" max="16136" width="18.5703125" style="28" customWidth="1"/>
    <col min="16137" max="16137" width="15.5703125" style="28" customWidth="1"/>
    <col min="16138" max="16138" width="15.85546875" style="28" customWidth="1"/>
    <col min="16139" max="16139" width="10.42578125" style="28" bestFit="1" customWidth="1"/>
    <col min="16140" max="16384" width="9.140625" style="28"/>
  </cols>
  <sheetData>
    <row r="1" spans="1:11" ht="23.25" x14ac:dyDescent="0.35">
      <c r="H1" s="76" t="s">
        <v>61</v>
      </c>
      <c r="J1" s="77"/>
    </row>
    <row r="2" spans="1:11" ht="23.25" x14ac:dyDescent="0.35">
      <c r="H2" s="78" t="s">
        <v>109</v>
      </c>
      <c r="J2" s="79"/>
      <c r="K2"/>
    </row>
    <row r="3" spans="1:11" ht="23.25" x14ac:dyDescent="0.35">
      <c r="H3" s="78" t="s">
        <v>11</v>
      </c>
      <c r="J3" s="77"/>
      <c r="K3"/>
    </row>
    <row r="4" spans="1:11" ht="23.25" x14ac:dyDescent="0.35">
      <c r="H4" s="76" t="s">
        <v>227</v>
      </c>
      <c r="J4" s="77"/>
      <c r="K4"/>
    </row>
    <row r="5" spans="1:11" x14ac:dyDescent="0.25">
      <c r="I5"/>
      <c r="J5"/>
    </row>
    <row r="6" spans="1:11" ht="54" customHeight="1" x14ac:dyDescent="0.25">
      <c r="A6" s="161" t="s">
        <v>228</v>
      </c>
      <c r="B6" s="161"/>
      <c r="C6" s="161"/>
      <c r="D6" s="161"/>
      <c r="E6" s="161"/>
      <c r="F6" s="161"/>
      <c r="G6" s="161"/>
      <c r="H6" s="161"/>
      <c r="I6" s="161"/>
      <c r="J6" s="161"/>
    </row>
    <row r="7" spans="1:11" ht="20.25" x14ac:dyDescent="0.3">
      <c r="A7" s="162">
        <v>21534000000</v>
      </c>
      <c r="B7" s="162"/>
    </row>
    <row r="8" spans="1:11" ht="18.75" x14ac:dyDescent="0.3">
      <c r="A8" s="80" t="s">
        <v>10</v>
      </c>
    </row>
    <row r="9" spans="1:11" ht="18.75" x14ac:dyDescent="0.3">
      <c r="J9" s="81" t="s">
        <v>1</v>
      </c>
    </row>
    <row r="10" spans="1:11" s="82" customFormat="1" ht="41.25" customHeight="1" x14ac:dyDescent="0.2">
      <c r="A10" s="163" t="s">
        <v>12</v>
      </c>
      <c r="B10" s="163" t="s">
        <v>13</v>
      </c>
      <c r="C10" s="163" t="s">
        <v>14</v>
      </c>
      <c r="D10" s="163" t="s">
        <v>229</v>
      </c>
      <c r="E10" s="163" t="s">
        <v>53</v>
      </c>
      <c r="F10" s="163" t="s">
        <v>54</v>
      </c>
      <c r="G10" s="163" t="s">
        <v>2</v>
      </c>
      <c r="H10" s="163" t="s">
        <v>3</v>
      </c>
      <c r="I10" s="163" t="s">
        <v>4</v>
      </c>
      <c r="J10" s="163"/>
    </row>
    <row r="11" spans="1:11" s="82" customFormat="1" ht="9.75" hidden="1" customHeight="1" x14ac:dyDescent="0.2">
      <c r="A11" s="163"/>
      <c r="B11" s="163"/>
      <c r="C11" s="163"/>
      <c r="D11" s="163"/>
      <c r="E11" s="163"/>
      <c r="F11" s="163"/>
      <c r="G11" s="163"/>
      <c r="H11" s="163"/>
      <c r="I11" s="163"/>
      <c r="J11" s="163"/>
    </row>
    <row r="12" spans="1:11" s="82" customFormat="1" hidden="1" x14ac:dyDescent="0.2">
      <c r="A12" s="163"/>
      <c r="B12" s="163"/>
      <c r="C12" s="163"/>
      <c r="D12" s="163"/>
      <c r="E12" s="163"/>
      <c r="F12" s="163"/>
      <c r="G12" s="163"/>
      <c r="H12" s="163"/>
      <c r="I12" s="163"/>
      <c r="J12" s="163"/>
    </row>
    <row r="13" spans="1:11" s="82" customFormat="1" ht="9.75" hidden="1" customHeight="1" x14ac:dyDescent="0.2">
      <c r="A13" s="163"/>
      <c r="B13" s="163"/>
      <c r="C13" s="163"/>
      <c r="D13" s="163"/>
      <c r="E13" s="163"/>
      <c r="F13" s="163"/>
      <c r="G13" s="163"/>
      <c r="H13" s="163"/>
      <c r="I13" s="163"/>
      <c r="J13" s="163"/>
    </row>
    <row r="14" spans="1:11" s="82" customFormat="1" hidden="1" x14ac:dyDescent="0.2">
      <c r="A14" s="163"/>
      <c r="B14" s="163"/>
      <c r="C14" s="163"/>
      <c r="D14" s="163"/>
      <c r="E14" s="163"/>
      <c r="F14" s="163"/>
      <c r="G14" s="163"/>
      <c r="H14" s="163"/>
      <c r="I14" s="163"/>
      <c r="J14" s="163"/>
    </row>
    <row r="15" spans="1:11" s="82" customFormat="1" ht="51" customHeight="1" x14ac:dyDescent="0.2">
      <c r="A15" s="163"/>
      <c r="B15" s="163"/>
      <c r="C15" s="163"/>
      <c r="D15" s="163"/>
      <c r="E15" s="163"/>
      <c r="F15" s="163"/>
      <c r="G15" s="163"/>
      <c r="H15" s="163"/>
      <c r="I15" s="163" t="s">
        <v>5</v>
      </c>
      <c r="J15" s="163" t="s">
        <v>6</v>
      </c>
    </row>
    <row r="16" spans="1:11" s="82" customFormat="1" ht="99.75" customHeight="1" x14ac:dyDescent="0.2">
      <c r="A16" s="163"/>
      <c r="B16" s="163"/>
      <c r="C16" s="163"/>
      <c r="D16" s="163"/>
      <c r="E16" s="163"/>
      <c r="F16" s="163"/>
      <c r="G16" s="163"/>
      <c r="H16" s="163"/>
      <c r="I16" s="163"/>
      <c r="J16" s="163"/>
    </row>
    <row r="17" spans="1:10" x14ac:dyDescent="0.25">
      <c r="A17" s="30">
        <v>1</v>
      </c>
      <c r="B17" s="30">
        <v>2</v>
      </c>
      <c r="C17" s="30">
        <v>3</v>
      </c>
      <c r="D17" s="30">
        <v>4</v>
      </c>
      <c r="E17" s="30">
        <v>5</v>
      </c>
      <c r="F17" s="30">
        <v>6</v>
      </c>
      <c r="G17" s="30">
        <v>7</v>
      </c>
      <c r="H17" s="30">
        <v>8</v>
      </c>
      <c r="I17" s="30">
        <v>9</v>
      </c>
      <c r="J17" s="30">
        <v>10</v>
      </c>
    </row>
    <row r="18" spans="1:10" ht="35.25" customHeight="1" x14ac:dyDescent="0.25">
      <c r="A18" s="83" t="s">
        <v>22</v>
      </c>
      <c r="B18" s="83"/>
      <c r="C18" s="83"/>
      <c r="D18" s="84" t="s">
        <v>55</v>
      </c>
      <c r="E18" s="85"/>
      <c r="F18" s="85"/>
      <c r="G18" s="86">
        <f>G19</f>
        <v>2330857</v>
      </c>
      <c r="H18" s="86">
        <f>H19</f>
        <v>2896701</v>
      </c>
      <c r="I18" s="86">
        <f>I19</f>
        <v>-565844</v>
      </c>
      <c r="J18" s="86">
        <f>J19</f>
        <v>-565844</v>
      </c>
    </row>
    <row r="19" spans="1:10" ht="36.75" customHeight="1" x14ac:dyDescent="0.25">
      <c r="A19" s="83" t="s">
        <v>24</v>
      </c>
      <c r="B19" s="83"/>
      <c r="C19" s="83"/>
      <c r="D19" s="84" t="s">
        <v>55</v>
      </c>
      <c r="E19" s="85"/>
      <c r="F19" s="85"/>
      <c r="G19" s="86">
        <f>SUM(G20:G35)</f>
        <v>2330857</v>
      </c>
      <c r="H19" s="86">
        <f>SUM(H20:H35)</f>
        <v>2896701</v>
      </c>
      <c r="I19" s="86">
        <f>SUM(I20:I35)</f>
        <v>-565844</v>
      </c>
      <c r="J19" s="86">
        <f>SUM(J20:J35)</f>
        <v>-565844</v>
      </c>
    </row>
    <row r="20" spans="1:10" ht="93" customHeight="1" x14ac:dyDescent="0.25">
      <c r="A20" s="87" t="s">
        <v>116</v>
      </c>
      <c r="B20" s="87" t="s">
        <v>117</v>
      </c>
      <c r="C20" s="88" t="s">
        <v>118</v>
      </c>
      <c r="D20" s="89" t="s">
        <v>119</v>
      </c>
      <c r="E20" s="90" t="s">
        <v>230</v>
      </c>
      <c r="F20" s="91" t="s">
        <v>231</v>
      </c>
      <c r="G20" s="86">
        <f>H20+I20</f>
        <v>207200</v>
      </c>
      <c r="H20" s="92">
        <f>5200+80000+19200+10200+18100</f>
        <v>132700</v>
      </c>
      <c r="I20" s="92">
        <f>19000+55500</f>
        <v>74500</v>
      </c>
      <c r="J20" s="92">
        <f>19000+55500</f>
        <v>74500</v>
      </c>
    </row>
    <row r="21" spans="1:10" ht="87" customHeight="1" x14ac:dyDescent="0.25">
      <c r="A21" s="93" t="s">
        <v>120</v>
      </c>
      <c r="B21" s="93" t="s">
        <v>121</v>
      </c>
      <c r="C21" s="93" t="s">
        <v>122</v>
      </c>
      <c r="D21" s="90" t="s">
        <v>123</v>
      </c>
      <c r="E21" s="90" t="s">
        <v>232</v>
      </c>
      <c r="F21" s="90" t="s">
        <v>233</v>
      </c>
      <c r="G21" s="86">
        <f>H21+I21</f>
        <v>649700</v>
      </c>
      <c r="H21" s="92">
        <v>649700</v>
      </c>
      <c r="I21" s="86"/>
      <c r="J21" s="86"/>
    </row>
    <row r="22" spans="1:10" ht="96.75" customHeight="1" x14ac:dyDescent="0.25">
      <c r="A22" s="87" t="s">
        <v>124</v>
      </c>
      <c r="B22" s="87" t="s">
        <v>125</v>
      </c>
      <c r="C22" s="88" t="s">
        <v>126</v>
      </c>
      <c r="D22" s="89" t="s">
        <v>127</v>
      </c>
      <c r="E22" s="90" t="s">
        <v>234</v>
      </c>
      <c r="F22" s="90" t="s">
        <v>235</v>
      </c>
      <c r="G22" s="86">
        <f>H22+I22</f>
        <v>361000</v>
      </c>
      <c r="H22" s="92">
        <v>361000</v>
      </c>
      <c r="I22" s="86"/>
      <c r="J22" s="86"/>
    </row>
    <row r="23" spans="1:10" ht="96.75" customHeight="1" x14ac:dyDescent="0.25">
      <c r="A23" s="151" t="s">
        <v>128</v>
      </c>
      <c r="B23" s="151" t="s">
        <v>129</v>
      </c>
      <c r="C23" s="153" t="s">
        <v>130</v>
      </c>
      <c r="D23" s="153" t="s">
        <v>131</v>
      </c>
      <c r="E23" s="90" t="s">
        <v>232</v>
      </c>
      <c r="F23" s="90" t="s">
        <v>233</v>
      </c>
      <c r="G23" s="86">
        <f>H23+I23</f>
        <v>40000</v>
      </c>
      <c r="H23" s="92">
        <v>40000</v>
      </c>
      <c r="I23" s="86"/>
      <c r="J23" s="86"/>
    </row>
    <row r="24" spans="1:10" ht="101.25" customHeight="1" x14ac:dyDescent="0.25">
      <c r="A24" s="152"/>
      <c r="B24" s="152"/>
      <c r="C24" s="154"/>
      <c r="D24" s="154"/>
      <c r="E24" s="90" t="s">
        <v>234</v>
      </c>
      <c r="F24" s="90" t="s">
        <v>265</v>
      </c>
      <c r="G24" s="86">
        <f>H24+I24</f>
        <v>307600</v>
      </c>
      <c r="H24" s="92">
        <v>307600</v>
      </c>
      <c r="I24" s="86"/>
      <c r="J24" s="86"/>
    </row>
    <row r="25" spans="1:10" ht="78.75" customHeight="1" x14ac:dyDescent="0.25">
      <c r="A25" s="87" t="s">
        <v>143</v>
      </c>
      <c r="B25" s="87" t="s">
        <v>144</v>
      </c>
      <c r="C25" s="88" t="s">
        <v>145</v>
      </c>
      <c r="D25" s="89" t="s">
        <v>146</v>
      </c>
      <c r="E25" s="90" t="s">
        <v>236</v>
      </c>
      <c r="F25" s="94" t="s">
        <v>266</v>
      </c>
      <c r="G25" s="86">
        <f t="shared" ref="G25:G31" si="0">H25+I25</f>
        <v>30000</v>
      </c>
      <c r="H25" s="92">
        <v>30000</v>
      </c>
      <c r="I25" s="86"/>
      <c r="J25" s="86"/>
    </row>
    <row r="26" spans="1:10" ht="64.5" hidden="1" customHeight="1" x14ac:dyDescent="0.25">
      <c r="A26" s="155" t="s">
        <v>147</v>
      </c>
      <c r="B26" s="157" t="s">
        <v>148</v>
      </c>
      <c r="C26" s="157" t="s">
        <v>145</v>
      </c>
      <c r="D26" s="159" t="s">
        <v>149</v>
      </c>
      <c r="E26" s="95"/>
      <c r="F26" s="90"/>
      <c r="G26" s="86">
        <f t="shared" si="0"/>
        <v>0</v>
      </c>
      <c r="H26" s="92"/>
      <c r="I26" s="86"/>
      <c r="J26" s="86"/>
    </row>
    <row r="27" spans="1:10" ht="91.5" customHeight="1" x14ac:dyDescent="0.25">
      <c r="A27" s="156"/>
      <c r="B27" s="158"/>
      <c r="C27" s="158"/>
      <c r="D27" s="160"/>
      <c r="E27" s="96" t="s">
        <v>237</v>
      </c>
      <c r="F27" s="94" t="s">
        <v>238</v>
      </c>
      <c r="G27" s="86">
        <f t="shared" si="0"/>
        <v>154276</v>
      </c>
      <c r="H27" s="92">
        <v>154276</v>
      </c>
      <c r="I27" s="86"/>
      <c r="J27" s="86"/>
    </row>
    <row r="28" spans="1:10" ht="91.5" customHeight="1" x14ac:dyDescent="0.25">
      <c r="A28" s="151" t="s">
        <v>150</v>
      </c>
      <c r="B28" s="151" t="s">
        <v>151</v>
      </c>
      <c r="C28" s="153" t="s">
        <v>152</v>
      </c>
      <c r="D28" s="153" t="s">
        <v>153</v>
      </c>
      <c r="E28" s="96" t="s">
        <v>239</v>
      </c>
      <c r="F28" s="94" t="s">
        <v>240</v>
      </c>
      <c r="G28" s="86">
        <f t="shared" si="0"/>
        <v>180081</v>
      </c>
      <c r="H28" s="92">
        <v>180081</v>
      </c>
      <c r="I28" s="86"/>
      <c r="J28" s="86"/>
    </row>
    <row r="29" spans="1:10" ht="78.75" customHeight="1" x14ac:dyDescent="0.25">
      <c r="A29" s="152"/>
      <c r="B29" s="152"/>
      <c r="C29" s="154"/>
      <c r="D29" s="154"/>
      <c r="E29" s="96" t="s">
        <v>237</v>
      </c>
      <c r="F29" s="94" t="s">
        <v>238</v>
      </c>
      <c r="G29" s="86">
        <f t="shared" si="0"/>
        <v>39500</v>
      </c>
      <c r="H29" s="92">
        <v>39500</v>
      </c>
      <c r="I29" s="86"/>
      <c r="J29" s="86"/>
    </row>
    <row r="30" spans="1:10" ht="78.75" customHeight="1" x14ac:dyDescent="0.25">
      <c r="A30" s="97" t="s">
        <v>154</v>
      </c>
      <c r="B30" s="97" t="s">
        <v>155</v>
      </c>
      <c r="C30" s="98" t="s">
        <v>156</v>
      </c>
      <c r="D30" s="99" t="s">
        <v>157</v>
      </c>
      <c r="E30" s="90" t="s">
        <v>241</v>
      </c>
      <c r="F30" s="128" t="s">
        <v>267</v>
      </c>
      <c r="G30" s="86">
        <f t="shared" si="0"/>
        <v>20000</v>
      </c>
      <c r="H30" s="92">
        <v>20000</v>
      </c>
      <c r="I30" s="86"/>
      <c r="J30" s="86"/>
    </row>
    <row r="31" spans="1:10" ht="78.75" customHeight="1" x14ac:dyDescent="0.25">
      <c r="A31" s="97" t="s">
        <v>158</v>
      </c>
      <c r="B31" s="97" t="s">
        <v>159</v>
      </c>
      <c r="C31" s="98" t="s">
        <v>160</v>
      </c>
      <c r="D31" s="99" t="s">
        <v>161</v>
      </c>
      <c r="E31" s="100" t="s">
        <v>242</v>
      </c>
      <c r="F31" s="129" t="s">
        <v>73</v>
      </c>
      <c r="G31" s="86">
        <f t="shared" si="0"/>
        <v>45000</v>
      </c>
      <c r="H31" s="92">
        <v>0</v>
      </c>
      <c r="I31" s="92">
        <v>45000</v>
      </c>
      <c r="J31" s="92">
        <v>45000</v>
      </c>
    </row>
    <row r="32" spans="1:10" ht="93" customHeight="1" x14ac:dyDescent="0.25">
      <c r="A32" s="93" t="s">
        <v>62</v>
      </c>
      <c r="B32" s="93" t="s">
        <v>63</v>
      </c>
      <c r="C32" s="93" t="s">
        <v>64</v>
      </c>
      <c r="D32" s="91" t="s">
        <v>65</v>
      </c>
      <c r="E32" s="113" t="s">
        <v>243</v>
      </c>
      <c r="F32" s="90" t="s">
        <v>77</v>
      </c>
      <c r="G32" s="86">
        <f>H32+I32</f>
        <v>270000</v>
      </c>
      <c r="H32" s="92">
        <v>270000</v>
      </c>
      <c r="I32" s="86"/>
      <c r="J32" s="131"/>
    </row>
    <row r="33" spans="1:10" ht="72.75" customHeight="1" x14ac:dyDescent="0.25">
      <c r="A33" s="101" t="s">
        <v>162</v>
      </c>
      <c r="B33" s="101" t="s">
        <v>163</v>
      </c>
      <c r="C33" s="102" t="s">
        <v>164</v>
      </c>
      <c r="D33" s="130" t="s">
        <v>165</v>
      </c>
      <c r="E33" s="91" t="s">
        <v>244</v>
      </c>
      <c r="F33" s="91" t="s">
        <v>245</v>
      </c>
      <c r="G33" s="86">
        <f>H33+I33</f>
        <v>0</v>
      </c>
      <c r="H33" s="92">
        <v>685344</v>
      </c>
      <c r="I33" s="92">
        <v>-685344</v>
      </c>
      <c r="J33" s="92">
        <v>-685344</v>
      </c>
    </row>
    <row r="34" spans="1:10" ht="72.75" customHeight="1" x14ac:dyDescent="0.25">
      <c r="A34" s="101" t="s">
        <v>166</v>
      </c>
      <c r="B34" s="101" t="s">
        <v>167</v>
      </c>
      <c r="C34" s="102" t="s">
        <v>168</v>
      </c>
      <c r="D34" s="130" t="s">
        <v>169</v>
      </c>
      <c r="E34" s="91" t="s">
        <v>246</v>
      </c>
      <c r="F34" s="91" t="s">
        <v>247</v>
      </c>
      <c r="G34" s="86">
        <f>H34+I34</f>
        <v>14000</v>
      </c>
      <c r="H34" s="92">
        <v>14000</v>
      </c>
      <c r="I34" s="92"/>
      <c r="J34" s="92"/>
    </row>
    <row r="35" spans="1:10" ht="84" customHeight="1" x14ac:dyDescent="0.25">
      <c r="A35" s="101" t="s">
        <v>56</v>
      </c>
      <c r="B35" s="101" t="s">
        <v>57</v>
      </c>
      <c r="C35" s="102" t="s">
        <v>58</v>
      </c>
      <c r="D35" s="130" t="s">
        <v>59</v>
      </c>
      <c r="E35" s="91" t="s">
        <v>242</v>
      </c>
      <c r="F35" s="129" t="s">
        <v>73</v>
      </c>
      <c r="G35" s="86">
        <f>H35+I35</f>
        <v>12500</v>
      </c>
      <c r="H35" s="92">
        <v>12500</v>
      </c>
      <c r="I35" s="86"/>
      <c r="J35" s="92">
        <v>0</v>
      </c>
    </row>
    <row r="36" spans="1:10" ht="57" customHeight="1" x14ac:dyDescent="0.25">
      <c r="A36" s="83" t="s">
        <v>66</v>
      </c>
      <c r="B36" s="93"/>
      <c r="C36" s="103"/>
      <c r="D36" s="104" t="s">
        <v>67</v>
      </c>
      <c r="E36" s="105"/>
      <c r="F36" s="106"/>
      <c r="G36" s="86">
        <f>G37</f>
        <v>0</v>
      </c>
      <c r="H36" s="86">
        <f>H37</f>
        <v>546484</v>
      </c>
      <c r="I36" s="86">
        <f>I37</f>
        <v>-546484</v>
      </c>
      <c r="J36" s="86">
        <f>J37</f>
        <v>-546484</v>
      </c>
    </row>
    <row r="37" spans="1:10" ht="54" customHeight="1" x14ac:dyDescent="0.25">
      <c r="A37" s="83" t="s">
        <v>68</v>
      </c>
      <c r="B37" s="93"/>
      <c r="C37" s="103"/>
      <c r="D37" s="107" t="s">
        <v>67</v>
      </c>
      <c r="E37" s="105"/>
      <c r="F37" s="106"/>
      <c r="G37" s="86">
        <f>H37+I37</f>
        <v>0</v>
      </c>
      <c r="H37" s="86">
        <f>SUM(H38:H38)</f>
        <v>546484</v>
      </c>
      <c r="I37" s="86">
        <f>SUM(I38:I38)</f>
        <v>-546484</v>
      </c>
      <c r="J37" s="86">
        <f>SUM(J38:J38)</f>
        <v>-546484</v>
      </c>
    </row>
    <row r="38" spans="1:10" ht="84" customHeight="1" x14ac:dyDescent="0.25">
      <c r="A38" s="87" t="s">
        <v>179</v>
      </c>
      <c r="B38" s="87" t="s">
        <v>180</v>
      </c>
      <c r="C38" s="88" t="s">
        <v>175</v>
      </c>
      <c r="D38" s="89" t="s">
        <v>176</v>
      </c>
      <c r="E38" s="90" t="s">
        <v>248</v>
      </c>
      <c r="F38" s="90" t="s">
        <v>249</v>
      </c>
      <c r="G38" s="92">
        <f>H38+I38</f>
        <v>0</v>
      </c>
      <c r="H38" s="92">
        <f>543384+3100</f>
        <v>546484</v>
      </c>
      <c r="I38" s="92">
        <f>-543384-3100</f>
        <v>-546484</v>
      </c>
      <c r="J38" s="92">
        <f>-543384-3100</f>
        <v>-546484</v>
      </c>
    </row>
    <row r="39" spans="1:10" ht="45" customHeight="1" x14ac:dyDescent="0.25">
      <c r="A39" s="132" t="s">
        <v>214</v>
      </c>
      <c r="B39" s="108"/>
      <c r="C39" s="108"/>
      <c r="D39" s="109" t="s">
        <v>250</v>
      </c>
      <c r="E39" s="90"/>
      <c r="F39" s="106"/>
      <c r="G39" s="86">
        <f>G40</f>
        <v>-171944</v>
      </c>
      <c r="H39" s="86">
        <f>H40</f>
        <v>-171944</v>
      </c>
      <c r="I39" s="86">
        <f>I40</f>
        <v>0</v>
      </c>
      <c r="J39" s="86">
        <f>J40</f>
        <v>0</v>
      </c>
    </row>
    <row r="40" spans="1:10" ht="42.75" customHeight="1" x14ac:dyDescent="0.25">
      <c r="A40" s="108" t="s">
        <v>216</v>
      </c>
      <c r="B40" s="108"/>
      <c r="C40" s="108"/>
      <c r="D40" s="109" t="s">
        <v>250</v>
      </c>
      <c r="E40" s="90"/>
      <c r="F40" s="106"/>
      <c r="G40" s="86">
        <f>G42+G41+G43+G44</f>
        <v>-171944</v>
      </c>
      <c r="H40" s="86">
        <f>H42+H41+H43+H44</f>
        <v>-171944</v>
      </c>
      <c r="I40" s="86">
        <f t="shared" ref="I40:J40" si="1">I42+I41+I43+I44</f>
        <v>0</v>
      </c>
      <c r="J40" s="86">
        <f t="shared" si="1"/>
        <v>0</v>
      </c>
    </row>
    <row r="41" spans="1:10" ht="69" hidden="1" customHeight="1" x14ac:dyDescent="0.25">
      <c r="A41" s="87" t="s">
        <v>251</v>
      </c>
      <c r="B41" s="87" t="s">
        <v>252</v>
      </c>
      <c r="C41" s="88" t="s">
        <v>220</v>
      </c>
      <c r="D41" s="89" t="s">
        <v>253</v>
      </c>
      <c r="E41" s="90" t="s">
        <v>254</v>
      </c>
      <c r="F41" s="91" t="s">
        <v>255</v>
      </c>
      <c r="G41" s="92">
        <f t="shared" ref="G41:G42" si="2">H41+I41</f>
        <v>0</v>
      </c>
      <c r="H41" s="92">
        <v>0</v>
      </c>
      <c r="I41" s="92">
        <v>0</v>
      </c>
      <c r="J41" s="92">
        <v>0</v>
      </c>
    </row>
    <row r="42" spans="1:10" ht="126" hidden="1" customHeight="1" x14ac:dyDescent="0.25">
      <c r="A42" s="110" t="s">
        <v>256</v>
      </c>
      <c r="B42" s="110" t="s">
        <v>257</v>
      </c>
      <c r="C42" s="111" t="s">
        <v>220</v>
      </c>
      <c r="D42" s="112" t="s">
        <v>258</v>
      </c>
      <c r="E42" s="113" t="s">
        <v>243</v>
      </c>
      <c r="F42" s="90" t="s">
        <v>259</v>
      </c>
      <c r="G42" s="92">
        <f t="shared" si="2"/>
        <v>0</v>
      </c>
      <c r="H42" s="92">
        <v>0</v>
      </c>
      <c r="I42" s="92">
        <v>0</v>
      </c>
      <c r="J42" s="92">
        <v>0</v>
      </c>
    </row>
    <row r="43" spans="1:10" ht="78.75" customHeight="1" x14ac:dyDescent="0.25">
      <c r="A43" s="87" t="s">
        <v>218</v>
      </c>
      <c r="B43" s="87">
        <v>9770</v>
      </c>
      <c r="C43" s="88" t="s">
        <v>220</v>
      </c>
      <c r="D43" s="89" t="s">
        <v>7</v>
      </c>
      <c r="E43" s="90" t="s">
        <v>248</v>
      </c>
      <c r="F43" s="90" t="s">
        <v>249</v>
      </c>
      <c r="G43" s="86">
        <f>H43+I43</f>
        <v>-171944</v>
      </c>
      <c r="H43" s="92">
        <v>-171944</v>
      </c>
      <c r="I43" s="92">
        <v>0</v>
      </c>
      <c r="J43" s="92">
        <v>0</v>
      </c>
    </row>
    <row r="44" spans="1:10" ht="3.75" hidden="1" customHeight="1" x14ac:dyDescent="0.25">
      <c r="A44" s="87" t="s">
        <v>260</v>
      </c>
      <c r="B44" s="87" t="s">
        <v>261</v>
      </c>
      <c r="C44" s="88" t="s">
        <v>220</v>
      </c>
      <c r="D44" s="89" t="s">
        <v>262</v>
      </c>
      <c r="E44" s="90" t="s">
        <v>263</v>
      </c>
      <c r="F44" s="91" t="s">
        <v>264</v>
      </c>
      <c r="G44" s="92">
        <v>0</v>
      </c>
      <c r="H44" s="92">
        <v>0</v>
      </c>
      <c r="I44" s="92">
        <v>0</v>
      </c>
      <c r="J44" s="92">
        <v>0</v>
      </c>
    </row>
    <row r="45" spans="1:10" ht="39.75" customHeight="1" x14ac:dyDescent="0.3">
      <c r="A45" s="114" t="s">
        <v>26</v>
      </c>
      <c r="B45" s="114" t="s">
        <v>26</v>
      </c>
      <c r="C45" s="114" t="s">
        <v>26</v>
      </c>
      <c r="D45" s="115" t="s">
        <v>25</v>
      </c>
      <c r="E45" s="114" t="s">
        <v>26</v>
      </c>
      <c r="F45" s="114" t="s">
        <v>26</v>
      </c>
      <c r="G45" s="86">
        <f>G18+G36+G39</f>
        <v>2158913</v>
      </c>
      <c r="H45" s="86">
        <f>H18+H36+H39</f>
        <v>3271241</v>
      </c>
      <c r="I45" s="86">
        <f>I18+I36+I39</f>
        <v>-1112328</v>
      </c>
      <c r="J45" s="86">
        <f>J18+J36+J39</f>
        <v>-1112328</v>
      </c>
    </row>
    <row r="48" spans="1:10" ht="18.75" x14ac:dyDescent="0.3">
      <c r="D48" s="150" t="s">
        <v>111</v>
      </c>
      <c r="E48" s="150"/>
      <c r="G48" s="28" t="s">
        <v>226</v>
      </c>
    </row>
    <row r="49" spans="2:13" ht="23.25" x14ac:dyDescent="0.35">
      <c r="B49" s="77"/>
      <c r="C49" s="116"/>
      <c r="D49"/>
      <c r="E49" s="77"/>
      <c r="F49" s="77"/>
      <c r="G49" s="77"/>
      <c r="H49"/>
      <c r="I49" s="77"/>
      <c r="J49" s="77"/>
      <c r="K49" s="117"/>
      <c r="M49"/>
    </row>
    <row r="50" spans="2:13" ht="18.75" x14ac:dyDescent="0.3">
      <c r="D50" s="116"/>
      <c r="E50" s="116"/>
      <c r="F50" s="81"/>
      <c r="G50" s="116"/>
      <c r="H50" s="116"/>
      <c r="I50" s="116"/>
      <c r="J50" s="116"/>
    </row>
    <row r="52" spans="2:13" ht="30.75" x14ac:dyDescent="0.45">
      <c r="G52" s="118"/>
      <c r="H52" s="118"/>
    </row>
    <row r="53" spans="2:13" ht="30.75" x14ac:dyDescent="0.45">
      <c r="G53" s="119"/>
      <c r="H53" s="119"/>
    </row>
    <row r="54" spans="2:13" ht="30.75" x14ac:dyDescent="0.45">
      <c r="G54" s="118"/>
      <c r="H54" s="118"/>
    </row>
    <row r="55" spans="2:13" ht="30.75" x14ac:dyDescent="0.45">
      <c r="G55" s="118"/>
      <c r="H55" s="118"/>
    </row>
  </sheetData>
  <mergeCells count="26">
    <mergeCell ref="A6:J6"/>
    <mergeCell ref="A7:B7"/>
    <mergeCell ref="A10:A16"/>
    <mergeCell ref="B10:B16"/>
    <mergeCell ref="C10:C16"/>
    <mergeCell ref="D10:D16"/>
    <mergeCell ref="E10:E16"/>
    <mergeCell ref="F10:F16"/>
    <mergeCell ref="G10:G16"/>
    <mergeCell ref="H10:H16"/>
    <mergeCell ref="I10:J14"/>
    <mergeCell ref="I15:I16"/>
    <mergeCell ref="J15:J16"/>
    <mergeCell ref="A23:A24"/>
    <mergeCell ref="B23:B24"/>
    <mergeCell ref="C23:C24"/>
    <mergeCell ref="D23:D24"/>
    <mergeCell ref="A26:A27"/>
    <mergeCell ref="B26:B27"/>
    <mergeCell ref="C26:C27"/>
    <mergeCell ref="D26:D27"/>
    <mergeCell ref="D48:E48"/>
    <mergeCell ref="A28:A29"/>
    <mergeCell ref="B28:B29"/>
    <mergeCell ref="C28:C29"/>
    <mergeCell ref="D28:D29"/>
  </mergeCells>
  <pageMargins left="0.19685039370078741" right="0.19685039370078741" top="1.1811023622047245" bottom="0.59055118110236227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доходи 1</vt:lpstr>
      <vt:lpstr>джерела 2</vt:lpstr>
      <vt:lpstr>видатки 3</vt:lpstr>
      <vt:lpstr>трансферти 4</vt:lpstr>
      <vt:lpstr>програми 5</vt:lpstr>
      <vt:lpstr>'видатки 3'!Заголовки_для_печати</vt:lpstr>
      <vt:lpstr>'доходи 1'!Заголовки_для_печати</vt:lpstr>
      <vt:lpstr>'програми 5'!Заголовки_для_печати</vt:lpstr>
      <vt:lpstr>'видатки 3'!Область_печати</vt:lpstr>
      <vt:lpstr>'джерела 2'!Область_печати</vt:lpstr>
      <vt:lpstr>'програми 5'!Область_печати</vt:lpstr>
      <vt:lpstr>'трансферти 4'!Область_печати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RFU_05_DIA</dc:creator>
  <cp:lastModifiedBy>BMR-FU-BG-DIA</cp:lastModifiedBy>
  <cp:lastPrinted>2021-10-20T06:10:07Z</cp:lastPrinted>
  <dcterms:created xsi:type="dcterms:W3CDTF">2021-03-17T12:17:12Z</dcterms:created>
  <dcterms:modified xsi:type="dcterms:W3CDTF">2021-10-21T05:49:35Z</dcterms:modified>
</cp:coreProperties>
</file>